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640" windowHeight="11640" activeTab="0"/>
  </bookViews>
  <sheets>
    <sheet name="Sheet1" sheetId="1" r:id="rId1"/>
    <sheet name="Template" sheetId="2" r:id="rId2"/>
  </sheets>
  <definedNames/>
  <calcPr fullCalcOnLoad="1"/>
</workbook>
</file>

<file path=xl/sharedStrings.xml><?xml version="1.0" encoding="utf-8"?>
<sst xmlns="http://schemas.openxmlformats.org/spreadsheetml/2006/main" count="2006" uniqueCount="302">
  <si>
    <t>STATISTICS</t>
  </si>
  <si>
    <t>Character</t>
  </si>
  <si>
    <t>Gender</t>
  </si>
  <si>
    <t>Age</t>
  </si>
  <si>
    <t>Nationality</t>
  </si>
  <si>
    <t>Height</t>
  </si>
  <si>
    <t>'</t>
  </si>
  <si>
    <t>""</t>
  </si>
  <si>
    <t>Occupation</t>
  </si>
  <si>
    <t>Weight</t>
  </si>
  <si>
    <t>lbs</t>
  </si>
  <si>
    <t>Universal Personality Profile</t>
  </si>
  <si>
    <t>-</t>
  </si>
  <si>
    <t>STR</t>
  </si>
  <si>
    <t>AGL</t>
  </si>
  <si>
    <t>CON</t>
  </si>
  <si>
    <t>INT</t>
  </si>
  <si>
    <t>EDU</t>
  </si>
  <si>
    <t>CHR</t>
  </si>
  <si>
    <t>EMP</t>
  </si>
  <si>
    <t xml:space="preserve">Initiative  </t>
  </si>
  <si>
    <t>SKILLS &amp; ATTRIBUTES</t>
  </si>
  <si>
    <t>TASK DIFFICULTY</t>
  </si>
  <si>
    <t>HIT LOCATION</t>
  </si>
  <si>
    <t>Roll 1D10 for</t>
  </si>
  <si>
    <t>Strength  (STR)</t>
  </si>
  <si>
    <t>Education  (EDU)</t>
  </si>
  <si>
    <t>Difficulty</t>
  </si>
  <si>
    <t>Asset</t>
  </si>
  <si>
    <t>hit location</t>
  </si>
  <si>
    <t>Archery</t>
  </si>
  <si>
    <t>…</t>
  </si>
  <si>
    <t>Biology</t>
  </si>
  <si>
    <t>Easy</t>
  </si>
  <si>
    <t>x 4</t>
  </si>
  <si>
    <t>Roll</t>
  </si>
  <si>
    <t>Location</t>
  </si>
  <si>
    <t>Heavy Weapons</t>
  </si>
  <si>
    <t>Business</t>
  </si>
  <si>
    <t>Average</t>
  </si>
  <si>
    <t>x 2</t>
  </si>
  <si>
    <t>Head</t>
  </si>
  <si>
    <t>Mechanic</t>
  </si>
  <si>
    <t>Chemistry</t>
  </si>
  <si>
    <t>Difficult</t>
  </si>
  <si>
    <t>x 1</t>
  </si>
  <si>
    <t>Right Arm</t>
  </si>
  <si>
    <t>Melee (Unarmed)</t>
  </si>
  <si>
    <t>Computer Operation</t>
  </si>
  <si>
    <t>Formidable</t>
  </si>
  <si>
    <t>x 1/2</t>
  </si>
  <si>
    <t>Left Arm</t>
  </si>
  <si>
    <t>Melee (Armed)</t>
  </si>
  <si>
    <t>Engineer</t>
  </si>
  <si>
    <t>Impossible</t>
  </si>
  <si>
    <t>x 1/4</t>
  </si>
  <si>
    <t>Chest</t>
  </si>
  <si>
    <t>Small Arms (Pistol)</t>
  </si>
  <si>
    <t>Medical</t>
  </si>
  <si>
    <t>5,6</t>
  </si>
  <si>
    <t>Abdomen</t>
  </si>
  <si>
    <t>Small Arms (Rifle)</t>
  </si>
  <si>
    <t>Physics</t>
  </si>
  <si>
    <t>7,8</t>
  </si>
  <si>
    <t>Right Leg</t>
  </si>
  <si>
    <t>Thrown Weapons</t>
  </si>
  <si>
    <t>9,10</t>
  </si>
  <si>
    <t>Left Leg</t>
  </si>
  <si>
    <t>Charisma  (CHR)</t>
  </si>
  <si>
    <t>Agility  (AGL)</t>
  </si>
  <si>
    <t>Act/Bluff</t>
  </si>
  <si>
    <t>Acrobatics</t>
  </si>
  <si>
    <t>Bargain</t>
  </si>
  <si>
    <t>DERIVED VALUES</t>
  </si>
  <si>
    <t>Demolitions</t>
  </si>
  <si>
    <t>Disguise</t>
  </si>
  <si>
    <t>Electronics</t>
  </si>
  <si>
    <t>Instruction</t>
  </si>
  <si>
    <t>Load</t>
  </si>
  <si>
    <t>Forgery</t>
  </si>
  <si>
    <t>Interrogation</t>
  </si>
  <si>
    <t>(kg)</t>
  </si>
  <si>
    <t>Lockpick</t>
  </si>
  <si>
    <t>)</t>
  </si>
  <si>
    <t>Pickpocket</t>
  </si>
  <si>
    <t>Throw</t>
  </si>
  <si>
    <t>Unarmed</t>
  </si>
  <si>
    <t>Stealth</t>
  </si>
  <si>
    <t>Range</t>
  </si>
  <si>
    <t>Combat Dmg</t>
  </si>
  <si>
    <t>(m)</t>
  </si>
  <si>
    <t>Constitution  (CON)</t>
  </si>
  <si>
    <t>Climbing</t>
  </si>
  <si>
    <t>Leadership</t>
  </si>
  <si>
    <t>HIT CAPACITY</t>
  </si>
  <si>
    <t>Horsemanship</t>
  </si>
  <si>
    <t>Luck</t>
  </si>
  <si>
    <t>(Base)</t>
  </si>
  <si>
    <t>Parachute</t>
  </si>
  <si>
    <t>Persuasion</t>
  </si>
  <si>
    <t>Current</t>
  </si>
  <si>
    <t>Scratch</t>
  </si>
  <si>
    <t>Slight</t>
  </si>
  <si>
    <t>Serious</t>
  </si>
  <si>
    <t>Critical</t>
  </si>
  <si>
    <t>Swimming</t>
  </si>
  <si>
    <t>Vessel (</t>
  </si>
  <si>
    <t>Empathy  (EMP)</t>
  </si>
  <si>
    <t>+</t>
  </si>
  <si>
    <t>Animal Empathy</t>
  </si>
  <si>
    <t>Intelligence  (INT)</t>
  </si>
  <si>
    <t>Computer Empathy</t>
  </si>
  <si>
    <t>Navigation</t>
  </si>
  <si>
    <t>Empathic Healing</t>
  </si>
  <si>
    <t>Observation</t>
  </si>
  <si>
    <t>Foreboding</t>
  </si>
  <si>
    <t>Pilot (</t>
  </si>
  <si>
    <t>Human Empathy</t>
  </si>
  <si>
    <t>Psychology</t>
  </si>
  <si>
    <t>Project Emotion</t>
  </si>
  <si>
    <t>Stalking</t>
  </si>
  <si>
    <t>Project Thought</t>
  </si>
  <si>
    <t>Streetwise</t>
  </si>
  <si>
    <t>Willpower Drain</t>
  </si>
  <si>
    <t>Tracking</t>
  </si>
  <si>
    <t>Vehicle (</t>
  </si>
  <si>
    <t>Willpower</t>
  </si>
  <si>
    <t>CHARACTER POSSESSIONS RECORD</t>
  </si>
  <si>
    <t>HISTORY</t>
  </si>
  <si>
    <t>VISUAL I.D.</t>
  </si>
  <si>
    <t>EQUIPMENT</t>
  </si>
  <si>
    <t>Cash</t>
  </si>
  <si>
    <t>$</t>
  </si>
  <si>
    <t>---- Recoil ----</t>
  </si>
  <si>
    <t>Hit</t>
  </si>
  <si>
    <t>Weapon</t>
  </si>
  <si>
    <t>ROF</t>
  </si>
  <si>
    <t>Damage</t>
  </si>
  <si>
    <t>Pen</t>
  </si>
  <si>
    <t>Blk</t>
  </si>
  <si>
    <t>Mag</t>
  </si>
  <si>
    <t>SS</t>
  </si>
  <si>
    <t>Burst</t>
  </si>
  <si>
    <t>Mod</t>
  </si>
  <si>
    <t>CONTACTS</t>
  </si>
  <si>
    <t>Vehicle ( wheeled</t>
  </si>
  <si>
    <t xml:space="preserve"> </t>
  </si>
  <si>
    <t>Foreign (Y/N)?</t>
  </si>
  <si>
    <t>Contact(s)</t>
  </si>
  <si>
    <t>Secondary Activity (or Activities)</t>
  </si>
  <si>
    <t>Initiative Bonus</t>
  </si>
  <si>
    <t xml:space="preserve">8th Term </t>
  </si>
  <si>
    <t xml:space="preserve">3rd Term </t>
  </si>
  <si>
    <t xml:space="preserve">7th Term </t>
  </si>
  <si>
    <t xml:space="preserve">2nd Term </t>
  </si>
  <si>
    <t xml:space="preserve">6th Term </t>
  </si>
  <si>
    <t xml:space="preserve">1st Term </t>
  </si>
  <si>
    <r>
      <t>3.  Careers</t>
    </r>
    <r>
      <rPr>
        <sz val="10"/>
        <color indexed="48"/>
        <rFont val="Arial"/>
        <family val="2"/>
      </rPr>
      <t xml:space="preserve"> </t>
    </r>
    <r>
      <rPr>
        <sz val="10"/>
        <color indexed="8"/>
        <rFont val="Arial"/>
        <family val="2"/>
      </rPr>
      <t>(indicate the skill and level gained only in that term, not overall)</t>
    </r>
  </si>
  <si>
    <t xml:space="preserve">5th Term </t>
  </si>
  <si>
    <t>2.  Background Skills</t>
  </si>
  <si>
    <t>(Roll: Roll/allocation Adj: Adjustment)</t>
  </si>
  <si>
    <t>Empathy</t>
  </si>
  <si>
    <t>Charisma</t>
  </si>
  <si>
    <t>Education</t>
  </si>
  <si>
    <t>Intelligence</t>
  </si>
  <si>
    <t>Constitution</t>
  </si>
  <si>
    <t>Agility</t>
  </si>
  <si>
    <t>Strength</t>
  </si>
  <si>
    <t>Final</t>
  </si>
  <si>
    <t>Adj</t>
  </si>
  <si>
    <t>Roll/Points</t>
  </si>
  <si>
    <t>Attribute</t>
  </si>
  <si>
    <t>1.  Basic Attributes</t>
  </si>
  <si>
    <t>Social Class:</t>
  </si>
  <si>
    <t>Height:</t>
  </si>
  <si>
    <t xml:space="preserve">Nationality: </t>
  </si>
  <si>
    <t>Gender:</t>
  </si>
  <si>
    <t xml:space="preserve">Name: </t>
  </si>
  <si>
    <t xml:space="preserve">4th Term </t>
  </si>
  <si>
    <t>Player:</t>
  </si>
  <si>
    <t>"</t>
  </si>
  <si>
    <t xml:space="preserve">Male </t>
  </si>
  <si>
    <t>Female</t>
  </si>
  <si>
    <t>Initiative</t>
  </si>
  <si>
    <t xml:space="preserve"> roll 2d6-2</t>
  </si>
  <si>
    <t>roll 1d6-3 unless military 1d6</t>
  </si>
  <si>
    <r>
      <t xml:space="preserve"> </t>
    </r>
    <r>
      <rPr>
        <sz val="10"/>
        <color indexed="50"/>
        <rFont val="Arial"/>
        <family val="2"/>
      </rPr>
      <t>Bonus</t>
    </r>
  </si>
  <si>
    <t xml:space="preserve">   total points</t>
  </si>
  <si>
    <t>Melee Combat</t>
  </si>
  <si>
    <t xml:space="preserve">Small Arms </t>
  </si>
  <si>
    <t xml:space="preserve">English    </t>
  </si>
  <si>
    <t xml:space="preserve">Canadian </t>
  </si>
  <si>
    <t xml:space="preserve">Anglo-Canadian    </t>
  </si>
  <si>
    <t xml:space="preserve">French-Canadian </t>
  </si>
  <si>
    <t xml:space="preserve">(Japanese) </t>
  </si>
  <si>
    <t xml:space="preserve">Nationality </t>
  </si>
  <si>
    <t xml:space="preserve"> Subcategory </t>
  </si>
  <si>
    <t xml:space="preserve"> Native Language </t>
  </si>
  <si>
    <t xml:space="preserve">American </t>
  </si>
  <si>
    <t xml:space="preserve"> American </t>
  </si>
  <si>
    <t xml:space="preserve">British </t>
  </si>
  <si>
    <t xml:space="preserve">Welsh    </t>
  </si>
  <si>
    <t xml:space="preserve">Scottish    </t>
  </si>
  <si>
    <t xml:space="preserve">Irish </t>
  </si>
  <si>
    <t xml:space="preserve">Czech </t>
  </si>
  <si>
    <t xml:space="preserve">Czech    </t>
  </si>
  <si>
    <t xml:space="preserve">Slovak </t>
  </si>
  <si>
    <t xml:space="preserve">Danish </t>
  </si>
  <si>
    <t xml:space="preserve">Finnish </t>
  </si>
  <si>
    <t xml:space="preserve">French </t>
  </si>
  <si>
    <t xml:space="preserve">German </t>
  </si>
  <si>
    <t xml:space="preserve">Hungarian </t>
  </si>
  <si>
    <t xml:space="preserve">Icelandic </t>
  </si>
  <si>
    <t xml:space="preserve">Japanese </t>
  </si>
  <si>
    <t xml:space="preserve">Mexican </t>
  </si>
  <si>
    <t xml:space="preserve">Norwegian </t>
  </si>
  <si>
    <t xml:space="preserve"> Polish </t>
  </si>
  <si>
    <t xml:space="preserve">Portuguese </t>
  </si>
  <si>
    <t xml:space="preserve">Spanish </t>
  </si>
  <si>
    <t xml:space="preserve">Swedish </t>
  </si>
  <si>
    <t xml:space="preserve"> Norwegian </t>
  </si>
  <si>
    <t xml:space="preserve">Polish </t>
  </si>
  <si>
    <t xml:space="preserve">(English) </t>
  </si>
  <si>
    <t xml:space="preserve">(Spanish)  </t>
  </si>
  <si>
    <t>(Japanese)</t>
  </si>
  <si>
    <t xml:space="preserve">(Italian) </t>
  </si>
  <si>
    <t>(German)</t>
  </si>
  <si>
    <t>(Polish)</t>
  </si>
  <si>
    <t xml:space="preserve">(Yiddish) </t>
  </si>
  <si>
    <t>(Vietnamese)</t>
  </si>
  <si>
    <t>(Navaho)</t>
  </si>
  <si>
    <t>(French)</t>
  </si>
  <si>
    <t xml:space="preserve">Czech  </t>
  </si>
  <si>
    <t xml:space="preserve">(Slovak) </t>
  </si>
  <si>
    <t xml:space="preserve">(Hungarian)    </t>
  </si>
  <si>
    <t xml:space="preserve">(Romany) </t>
  </si>
  <si>
    <t>(English)</t>
  </si>
  <si>
    <t>(Lapp)</t>
  </si>
  <si>
    <t xml:space="preserve">French    </t>
  </si>
  <si>
    <t>(Breton)</t>
  </si>
  <si>
    <t xml:space="preserve">(Basque) </t>
  </si>
  <si>
    <t xml:space="preserve">(Catalan) </t>
  </si>
  <si>
    <t xml:space="preserve">(German)  </t>
  </si>
  <si>
    <t xml:space="preserve">(English)    </t>
  </si>
  <si>
    <t xml:space="preserve">(Korean)    </t>
  </si>
  <si>
    <t xml:space="preserve">(Mandarin)    </t>
  </si>
  <si>
    <t xml:space="preserve">(Cantonese) </t>
  </si>
  <si>
    <t xml:space="preserve">(Nahuatl)    </t>
  </si>
  <si>
    <t xml:space="preserve">(Maya) </t>
  </si>
  <si>
    <t xml:space="preserve">Norwegian  </t>
  </si>
  <si>
    <t xml:space="preserve">Portuguese    </t>
  </si>
  <si>
    <t>(Catalan)</t>
  </si>
  <si>
    <t xml:space="preserve"> Soviet Union </t>
  </si>
  <si>
    <t xml:space="preserve">Soviet Union </t>
  </si>
  <si>
    <t>(Swedish)</t>
  </si>
  <si>
    <t>(Spanish)</t>
  </si>
  <si>
    <t>(Byelorussian)</t>
  </si>
  <si>
    <t>(Kazakh)</t>
  </si>
  <si>
    <t>(Azerbaijani)</t>
  </si>
  <si>
    <t>(Chuvash)</t>
  </si>
  <si>
    <t>(Ukrainian)</t>
  </si>
  <si>
    <t>(Armenian)</t>
  </si>
  <si>
    <t>(Estonian)</t>
  </si>
  <si>
    <t>(Georgian)</t>
  </si>
  <si>
    <t>(Kirgiz)</t>
  </si>
  <si>
    <t>(Uzbek)</t>
  </si>
  <si>
    <t>(Tartar)</t>
  </si>
  <si>
    <t>(Lithuanian)</t>
  </si>
  <si>
    <t>(Mordvinian)</t>
  </si>
  <si>
    <t>(Romanian)</t>
  </si>
  <si>
    <t>(Taijik)</t>
  </si>
  <si>
    <t>(Latvian)</t>
  </si>
  <si>
    <t>(Turkoman)</t>
  </si>
  <si>
    <t xml:space="preserve">(Spanish)    </t>
  </si>
  <si>
    <t xml:space="preserve">(Japanese)   </t>
  </si>
  <si>
    <t>(Icelandic)</t>
  </si>
  <si>
    <t xml:space="preserve">(Hungarian )   </t>
  </si>
  <si>
    <t xml:space="preserve">(Sign) </t>
  </si>
  <si>
    <t>(Welsh)</t>
  </si>
  <si>
    <t>(Scots Gaelic)</t>
  </si>
  <si>
    <t>(Gaelic)</t>
  </si>
  <si>
    <t>Lang.</t>
  </si>
  <si>
    <t>Skill points</t>
  </si>
  <si>
    <t>Lang:</t>
  </si>
  <si>
    <t>back ground skills</t>
  </si>
  <si>
    <t>Vehicle (Motorcycle</t>
  </si>
  <si>
    <t>Vehicle (Heavy</t>
  </si>
  <si>
    <t>select a lang please at put 2 points</t>
  </si>
  <si>
    <t>total score</t>
  </si>
  <si>
    <t>Agl+1</t>
  </si>
  <si>
    <t>Animal Empathy +1</t>
  </si>
  <si>
    <t>Con +1</t>
  </si>
  <si>
    <t>Edu+1</t>
  </si>
  <si>
    <t xml:space="preserve">Select lang </t>
  </si>
  <si>
    <t>STR +1</t>
  </si>
  <si>
    <t>Score</t>
  </si>
  <si>
    <t xml:space="preserve"> Welsh    </t>
  </si>
  <si>
    <t>con+1</t>
  </si>
  <si>
    <t>edu+1</t>
  </si>
  <si>
    <t>str+1</t>
  </si>
  <si>
    <t>s</t>
  </si>
  <si>
    <t>Select Lang.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</si>
</sst>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color indexed="9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sz val="14"/>
      <name val="StarTrek Film BT"/>
      <family val="0"/>
    </font>
    <font>
      <b/>
      <sz val="18"/>
      <color indexed="8"/>
      <name val="Freehand591 BT"/>
      <family val="0"/>
    </font>
    <font>
      <sz val="18"/>
      <color indexed="8"/>
      <name val="StarTrek Film BT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9"/>
      <name val="Arial"/>
      <family val="0"/>
    </font>
    <font>
      <sz val="18"/>
      <color indexed="9"/>
      <name val="Starfleet BdEx BT"/>
      <family val="5"/>
    </font>
    <font>
      <b/>
      <sz val="18"/>
      <name val="Arial"/>
      <family val="2"/>
    </font>
    <font>
      <b/>
      <sz val="10"/>
      <name val="StarTrek Film BT"/>
      <family val="2"/>
    </font>
    <font>
      <b/>
      <sz val="9"/>
      <name val="StarTrek Film BT"/>
      <family val="2"/>
    </font>
    <font>
      <b/>
      <sz val="26"/>
      <name val="Arial"/>
      <family val="2"/>
    </font>
    <font>
      <b/>
      <i/>
      <sz val="18"/>
      <name val="Arial"/>
      <family val="0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StarTrek Film BT"/>
      <family val="0"/>
    </font>
    <font>
      <b/>
      <sz val="12"/>
      <name val="StarTrek Film BT"/>
      <family val="0"/>
    </font>
    <font>
      <b/>
      <sz val="10"/>
      <color indexed="8"/>
      <name val="StarTrek Film BT"/>
      <family val="0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StarTrek Film BT"/>
      <family val="0"/>
    </font>
    <font>
      <sz val="8"/>
      <name val="Tahoma"/>
      <family val="2"/>
    </font>
    <font>
      <sz val="10"/>
      <color indexed="50"/>
      <name val="Arial"/>
      <family val="2"/>
    </font>
    <font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Continuous"/>
    </xf>
    <xf numFmtId="0" fontId="5" fillId="3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3" borderId="0" xfId="0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13" fillId="4" borderId="8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1" fillId="3" borderId="0" xfId="0" applyFont="1" applyFill="1" applyBorder="1" applyAlignment="1">
      <alignment/>
    </xf>
    <xf numFmtId="0" fontId="14" fillId="2" borderId="9" xfId="0" applyFont="1" applyFill="1" applyBorder="1" applyAlignment="1">
      <alignment horizontal="left"/>
    </xf>
    <xf numFmtId="0" fontId="16" fillId="3" borderId="2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6" fillId="3" borderId="6" xfId="0" applyFont="1" applyFill="1" applyBorder="1" applyAlignment="1">
      <alignment/>
    </xf>
    <xf numFmtId="0" fontId="16" fillId="4" borderId="10" xfId="0" applyFont="1" applyFill="1" applyBorder="1" applyAlignment="1">
      <alignment/>
    </xf>
    <xf numFmtId="0" fontId="16" fillId="4" borderId="11" xfId="0" applyFont="1" applyFill="1" applyBorder="1" applyAlignment="1">
      <alignment/>
    </xf>
    <xf numFmtId="0" fontId="16" fillId="4" borderId="12" xfId="0" applyFon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7" fillId="4" borderId="0" xfId="0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3" fillId="3" borderId="0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7" xfId="0" applyFill="1" applyBorder="1" applyAlignment="1">
      <alignment/>
    </xf>
    <xf numFmtId="0" fontId="3" fillId="4" borderId="13" xfId="0" applyFont="1" applyFill="1" applyBorder="1" applyAlignment="1">
      <alignment horizontal="centerContinuous"/>
    </xf>
    <xf numFmtId="0" fontId="15" fillId="2" borderId="1" xfId="0" applyFont="1" applyFill="1" applyBorder="1" applyAlignment="1">
      <alignment horizontal="centerContinuous"/>
    </xf>
    <xf numFmtId="0" fontId="14" fillId="2" borderId="1" xfId="0" applyFont="1" applyFill="1" applyBorder="1" applyAlignment="1">
      <alignment horizontal="centerContinuous"/>
    </xf>
    <xf numFmtId="0" fontId="15" fillId="2" borderId="9" xfId="0" applyFont="1" applyFill="1" applyBorder="1" applyAlignment="1">
      <alignment horizontal="centerContinuous"/>
    </xf>
    <xf numFmtId="0" fontId="14" fillId="2" borderId="7" xfId="0" applyFont="1" applyFill="1" applyBorder="1" applyAlignment="1">
      <alignment horizontal="centerContinuous"/>
    </xf>
    <xf numFmtId="0" fontId="15" fillId="2" borderId="9" xfId="0" applyFont="1" applyFill="1" applyBorder="1" applyAlignment="1">
      <alignment horizontal="centerContinuous" vertical="top"/>
    </xf>
    <xf numFmtId="0" fontId="16" fillId="2" borderId="18" xfId="0" applyFont="1" applyFill="1" applyBorder="1" applyAlignment="1">
      <alignment horizontal="centerContinuous"/>
    </xf>
    <xf numFmtId="0" fontId="15" fillId="2" borderId="19" xfId="0" applyFont="1" applyFill="1" applyBorder="1" applyAlignment="1">
      <alignment horizontal="centerContinuous" vertical="top"/>
    </xf>
    <xf numFmtId="0" fontId="16" fillId="2" borderId="19" xfId="0" applyFont="1" applyFill="1" applyBorder="1" applyAlignment="1">
      <alignment horizontal="centerContinuous"/>
    </xf>
    <xf numFmtId="0" fontId="16" fillId="2" borderId="20" xfId="0" applyFont="1" applyFill="1" applyBorder="1" applyAlignment="1">
      <alignment horizontal="centerContinuous"/>
    </xf>
    <xf numFmtId="0" fontId="14" fillId="2" borderId="18" xfId="0" applyFont="1" applyFill="1" applyBorder="1" applyAlignment="1">
      <alignment horizontal="centerContinuous"/>
    </xf>
    <xf numFmtId="0" fontId="14" fillId="2" borderId="19" xfId="0" applyFont="1" applyFill="1" applyBorder="1" applyAlignment="1">
      <alignment horizontal="centerContinuous" vertical="top"/>
    </xf>
    <xf numFmtId="0" fontId="14" fillId="2" borderId="20" xfId="0" applyFont="1" applyFill="1" applyBorder="1" applyAlignment="1">
      <alignment horizontal="centerContinuous"/>
    </xf>
    <xf numFmtId="0" fontId="18" fillId="2" borderId="9" xfId="0" applyFont="1" applyFill="1" applyBorder="1" applyAlignment="1">
      <alignment horizontal="centerContinuous"/>
    </xf>
    <xf numFmtId="0" fontId="18" fillId="2" borderId="1" xfId="0" applyFont="1" applyFill="1" applyBorder="1" applyAlignment="1">
      <alignment horizontal="centerContinuous"/>
    </xf>
    <xf numFmtId="0" fontId="18" fillId="2" borderId="1" xfId="0" applyFont="1" applyFill="1" applyBorder="1" applyAlignment="1">
      <alignment horizontal="centerContinuous"/>
    </xf>
    <xf numFmtId="0" fontId="19" fillId="2" borderId="1" xfId="0" applyFont="1" applyFill="1" applyBorder="1" applyAlignment="1">
      <alignment horizontal="centerContinuous"/>
    </xf>
    <xf numFmtId="0" fontId="18" fillId="2" borderId="7" xfId="0" applyFont="1" applyFill="1" applyBorder="1" applyAlignment="1">
      <alignment horizontal="centerContinuous"/>
    </xf>
    <xf numFmtId="0" fontId="15" fillId="2" borderId="1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4" fillId="2" borderId="9" xfId="0" applyFont="1" applyFill="1" applyBorder="1" applyAlignment="1">
      <alignment horizontal="centerContinuous"/>
    </xf>
    <xf numFmtId="0" fontId="15" fillId="2" borderId="9" xfId="0" applyFont="1" applyFill="1" applyBorder="1" applyAlignment="1">
      <alignment horizontal="centerContinuous"/>
    </xf>
    <xf numFmtId="0" fontId="15" fillId="2" borderId="7" xfId="0" applyFont="1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0" fontId="1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3" fillId="3" borderId="21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0" xfId="0" applyFont="1" applyFill="1" applyBorder="1" applyAlignment="1" quotePrefix="1">
      <alignment horizontal="centerContinuous"/>
    </xf>
    <xf numFmtId="0" fontId="20" fillId="4" borderId="11" xfId="0" applyFont="1" applyFill="1" applyBorder="1" applyAlignment="1">
      <alignment horizontal="centerContinuous"/>
    </xf>
    <xf numFmtId="0" fontId="20" fillId="4" borderId="12" xfId="0" applyFont="1" applyFill="1" applyBorder="1" applyAlignment="1">
      <alignment horizontal="centerContinuous"/>
    </xf>
    <xf numFmtId="0" fontId="22" fillId="4" borderId="8" xfId="0" applyFont="1" applyFill="1" applyBorder="1" applyAlignment="1">
      <alignment horizontal="centerContinuous" vertical="center"/>
    </xf>
    <xf numFmtId="0" fontId="21" fillId="3" borderId="0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Continuous" vertical="center"/>
    </xf>
    <xf numFmtId="0" fontId="21" fillId="3" borderId="0" xfId="0" applyFont="1" applyFill="1" applyBorder="1" applyAlignment="1">
      <alignment vertical="center"/>
    </xf>
    <xf numFmtId="0" fontId="16" fillId="4" borderId="24" xfId="0" applyFont="1" applyFill="1" applyBorder="1" applyAlignment="1">
      <alignment horizontal="centerContinuous"/>
    </xf>
    <xf numFmtId="0" fontId="16" fillId="4" borderId="25" xfId="0" applyFont="1" applyFill="1" applyBorder="1" applyAlignment="1">
      <alignment horizontal="centerContinuous"/>
    </xf>
    <xf numFmtId="0" fontId="16" fillId="4" borderId="26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Continuous"/>
    </xf>
    <xf numFmtId="0" fontId="25" fillId="3" borderId="0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16" fillId="4" borderId="26" xfId="0" applyFont="1" applyFill="1" applyBorder="1" applyAlignment="1" quotePrefix="1">
      <alignment horizontal="centerContinuous"/>
    </xf>
    <xf numFmtId="0" fontId="20" fillId="4" borderId="10" xfId="0" applyFont="1" applyFill="1" applyBorder="1" applyAlignment="1" applyProtection="1">
      <alignment horizontal="centerContinuous"/>
      <protection locked="0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4" borderId="13" xfId="0" applyFill="1" applyBorder="1" applyAlignment="1">
      <alignment horizontal="centerContinuous"/>
    </xf>
    <xf numFmtId="0" fontId="0" fillId="4" borderId="0" xfId="0" applyFill="1" applyBorder="1" applyAlignment="1" applyProtection="1">
      <alignment horizontal="centerContinuous"/>
      <protection locked="0"/>
    </xf>
    <xf numFmtId="0" fontId="0" fillId="3" borderId="0" xfId="0" applyFill="1" applyBorder="1" applyAlignment="1" applyProtection="1">
      <alignment horizontal="centerContinuous"/>
      <protection locked="0"/>
    </xf>
    <xf numFmtId="0" fontId="0" fillId="4" borderId="13" xfId="0" applyFill="1" applyBorder="1" applyAlignment="1" applyProtection="1">
      <alignment horizontal="centerContinuous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7" xfId="0" applyFill="1" applyBorder="1" applyAlignment="1">
      <alignment horizontal="centerContinuous"/>
    </xf>
    <xf numFmtId="0" fontId="0" fillId="4" borderId="27" xfId="0" applyFill="1" applyBorder="1" applyAlignment="1" applyProtection="1">
      <alignment horizontal="centerContinuous"/>
      <protection locked="0"/>
    </xf>
    <xf numFmtId="0" fontId="0" fillId="4" borderId="27" xfId="0" applyFill="1" applyBorder="1" applyAlignment="1" applyProtection="1">
      <alignment horizontal="centerContinuous"/>
      <protection/>
    </xf>
    <xf numFmtId="0" fontId="0" fillId="3" borderId="0" xfId="0" applyFill="1" applyBorder="1" applyAlignment="1" applyProtection="1">
      <alignment horizontal="centerContinuous"/>
      <protection/>
    </xf>
    <xf numFmtId="0" fontId="0" fillId="4" borderId="0" xfId="0" applyFill="1" applyBorder="1" applyAlignment="1" applyProtection="1">
      <alignment horizontal="centerContinuous"/>
      <protection/>
    </xf>
    <xf numFmtId="0" fontId="0" fillId="4" borderId="13" xfId="0" applyFill="1" applyBorder="1" applyAlignment="1" applyProtection="1">
      <alignment horizontal="centerContinuous"/>
      <protection/>
    </xf>
    <xf numFmtId="0" fontId="0" fillId="3" borderId="5" xfId="0" applyFill="1" applyBorder="1" applyAlignment="1" applyProtection="1">
      <alignment/>
      <protection/>
    </xf>
    <xf numFmtId="0" fontId="21" fillId="4" borderId="14" xfId="0" applyFont="1" applyFill="1" applyBorder="1" applyAlignment="1">
      <alignment horizontal="centerContinuous"/>
    </xf>
    <xf numFmtId="0" fontId="21" fillId="4" borderId="27" xfId="0" applyFont="1" applyFill="1" applyBorder="1" applyAlignment="1">
      <alignment horizontal="centerContinuous"/>
    </xf>
    <xf numFmtId="0" fontId="21" fillId="4" borderId="15" xfId="0" applyFont="1" applyFill="1" applyBorder="1" applyAlignment="1">
      <alignment horizontal="centerContinuous"/>
    </xf>
    <xf numFmtId="0" fontId="21" fillId="4" borderId="16" xfId="0" applyFont="1" applyFill="1" applyBorder="1" applyAlignment="1">
      <alignment horizontal="centerContinuous" vertical="top"/>
    </xf>
    <xf numFmtId="0" fontId="21" fillId="4" borderId="13" xfId="0" applyFont="1" applyFill="1" applyBorder="1" applyAlignment="1">
      <alignment horizontal="centerContinuous" vertical="top"/>
    </xf>
    <xf numFmtId="0" fontId="21" fillId="4" borderId="17" xfId="0" applyFont="1" applyFill="1" applyBorder="1" applyAlignment="1">
      <alignment horizontal="centerContinuous" vertical="top"/>
    </xf>
    <xf numFmtId="0" fontId="21" fillId="3" borderId="0" xfId="0" applyFont="1" applyFill="1" applyBorder="1" applyAlignment="1">
      <alignment/>
    </xf>
    <xf numFmtId="0" fontId="21" fillId="4" borderId="16" xfId="0" applyFont="1" applyFill="1" applyBorder="1" applyAlignment="1">
      <alignment horizontal="centerContinuous"/>
    </xf>
    <xf numFmtId="0" fontId="21" fillId="4" borderId="13" xfId="0" applyFont="1" applyFill="1" applyBorder="1" applyAlignment="1">
      <alignment horizontal="centerContinuous"/>
    </xf>
    <xf numFmtId="0" fontId="21" fillId="4" borderId="17" xfId="0" applyFont="1" applyFill="1" applyBorder="1" applyAlignment="1">
      <alignment horizontal="centerContinuous"/>
    </xf>
    <xf numFmtId="0" fontId="21" fillId="4" borderId="21" xfId="0" applyFont="1" applyFill="1" applyBorder="1" applyAlignment="1" applyProtection="1">
      <alignment horizontal="centerContinuous"/>
      <protection locked="0"/>
    </xf>
    <xf numFmtId="0" fontId="21" fillId="4" borderId="21" xfId="0" applyFont="1" applyFill="1" applyBorder="1" applyAlignment="1">
      <alignment horizontal="centerContinuous"/>
    </xf>
    <xf numFmtId="0" fontId="0" fillId="4" borderId="0" xfId="0" applyFill="1" applyBorder="1" applyAlignment="1" applyProtection="1" quotePrefix="1">
      <alignment horizontal="centerContinuous"/>
      <protection locked="0"/>
    </xf>
    <xf numFmtId="0" fontId="0" fillId="4" borderId="15" xfId="0" applyFill="1" applyBorder="1" applyAlignment="1">
      <alignment horizontal="centerContinuous"/>
    </xf>
    <xf numFmtId="0" fontId="0" fillId="4" borderId="27" xfId="0" applyFill="1" applyBorder="1" applyAlignment="1">
      <alignment/>
    </xf>
    <xf numFmtId="0" fontId="0" fillId="3" borderId="23" xfId="0" applyFill="1" applyBorder="1" applyAlignment="1">
      <alignment horizontal="centerContinuous"/>
    </xf>
    <xf numFmtId="0" fontId="0" fillId="3" borderId="0" xfId="0" applyFill="1" applyBorder="1" applyAlignment="1">
      <alignment/>
    </xf>
    <xf numFmtId="0" fontId="0" fillId="4" borderId="23" xfId="0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 horizontal="centerContinuous"/>
    </xf>
    <xf numFmtId="0" fontId="0" fillId="4" borderId="13" xfId="0" applyFill="1" applyBorder="1" applyAlignment="1">
      <alignment/>
    </xf>
    <xf numFmtId="0" fontId="0" fillId="4" borderId="27" xfId="0" applyFill="1" applyBorder="1" applyAlignment="1" applyProtection="1">
      <alignment/>
      <protection/>
    </xf>
    <xf numFmtId="0" fontId="0" fillId="4" borderId="27" xfId="0" applyFill="1" applyBorder="1" applyAlignment="1" applyProtection="1" quotePrefix="1">
      <alignment horizontal="centerContinuous"/>
      <protection locked="0"/>
    </xf>
    <xf numFmtId="0" fontId="0" fillId="4" borderId="27" xfId="0" applyFill="1" applyBorder="1" applyAlignment="1" applyProtection="1" quotePrefix="1">
      <alignment horizontal="centerContinuous"/>
      <protection/>
    </xf>
    <xf numFmtId="0" fontId="0" fillId="4" borderId="15" xfId="0" applyFill="1" applyBorder="1" applyAlignment="1" applyProtection="1">
      <alignment/>
      <protection/>
    </xf>
    <xf numFmtId="0" fontId="0" fillId="4" borderId="27" xfId="0" applyFill="1" applyBorder="1" applyAlignment="1" applyProtection="1">
      <alignment/>
      <protection locked="0"/>
    </xf>
    <xf numFmtId="0" fontId="0" fillId="3" borderId="0" xfId="0" applyFill="1" applyBorder="1" applyAlignment="1" applyProtection="1" quotePrefix="1">
      <alignment horizontal="centerContinuous"/>
      <protection locked="0"/>
    </xf>
    <xf numFmtId="0" fontId="0" fillId="3" borderId="0" xfId="0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7" fillId="4" borderId="8" xfId="0" applyFont="1" applyFill="1" applyBorder="1" applyAlignment="1" applyProtection="1">
      <alignment horizontal="centerContinuous"/>
      <protection/>
    </xf>
    <xf numFmtId="0" fontId="7" fillId="4" borderId="8" xfId="0" applyFont="1" applyFill="1" applyBorder="1" applyAlignment="1" applyProtection="1">
      <alignment/>
      <protection/>
    </xf>
    <xf numFmtId="0" fontId="27" fillId="4" borderId="8" xfId="0" applyFont="1" applyFill="1" applyBorder="1" applyAlignment="1" applyProtection="1">
      <alignment/>
      <protection/>
    </xf>
    <xf numFmtId="0" fontId="27" fillId="4" borderId="8" xfId="0" applyFont="1" applyFill="1" applyBorder="1" applyAlignment="1" applyProtection="1" quotePrefix="1">
      <alignment/>
      <protection/>
    </xf>
    <xf numFmtId="0" fontId="27" fillId="4" borderId="8" xfId="0" applyFont="1" applyFill="1" applyBorder="1" applyAlignment="1" applyProtection="1">
      <alignment horizontal="centerContinuous"/>
      <protection/>
    </xf>
    <xf numFmtId="0" fontId="27" fillId="4" borderId="8" xfId="0" applyFont="1" applyFill="1" applyBorder="1" applyAlignment="1" applyProtection="1" quotePrefix="1">
      <alignment horizontal="centerContinuous"/>
      <protection/>
    </xf>
    <xf numFmtId="0" fontId="6" fillId="4" borderId="8" xfId="0" applyFont="1" applyFill="1" applyBorder="1" applyAlignment="1" applyProtection="1">
      <alignment/>
      <protection/>
    </xf>
    <xf numFmtId="0" fontId="7" fillId="4" borderId="8" xfId="0" applyFont="1" applyFill="1" applyBorder="1" applyAlignment="1" applyProtection="1">
      <alignment/>
      <protection/>
    </xf>
    <xf numFmtId="0" fontId="1" fillId="4" borderId="8" xfId="0" applyFont="1" applyFill="1" applyBorder="1" applyAlignment="1" applyProtection="1">
      <alignment/>
      <protection/>
    </xf>
    <xf numFmtId="0" fontId="29" fillId="4" borderId="8" xfId="0" applyFont="1" applyFill="1" applyBorder="1" applyAlignment="1" applyProtection="1">
      <alignment/>
      <protection/>
    </xf>
    <xf numFmtId="0" fontId="1" fillId="4" borderId="8" xfId="0" applyFont="1" applyFill="1" applyBorder="1" applyAlignment="1" applyProtection="1">
      <alignment/>
      <protection/>
    </xf>
    <xf numFmtId="0" fontId="28" fillId="4" borderId="8" xfId="0" applyFont="1" applyFill="1" applyBorder="1" applyAlignment="1" applyProtection="1">
      <alignment/>
      <protection/>
    </xf>
    <xf numFmtId="0" fontId="21" fillId="4" borderId="8" xfId="0" applyFont="1" applyFill="1" applyBorder="1" applyAlignment="1" applyProtection="1">
      <alignment/>
      <protection/>
    </xf>
    <xf numFmtId="0" fontId="12" fillId="4" borderId="8" xfId="0" applyFont="1" applyFill="1" applyBorder="1" applyAlignment="1" applyProtection="1">
      <alignment/>
      <protection/>
    </xf>
    <xf numFmtId="0" fontId="1" fillId="3" borderId="5" xfId="0" applyFont="1" applyFill="1" applyBorder="1" applyAlignment="1">
      <alignment horizontal="centerContinuous"/>
    </xf>
    <xf numFmtId="0" fontId="11" fillId="4" borderId="8" xfId="0" applyFont="1" applyFill="1" applyBorder="1" applyAlignment="1" applyProtection="1">
      <alignment/>
      <protection/>
    </xf>
    <xf numFmtId="0" fontId="6" fillId="4" borderId="8" xfId="0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4" fillId="0" borderId="31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31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6" fillId="3" borderId="0" xfId="0" applyFont="1" applyFill="1" applyBorder="1" applyAlignment="1" applyProtection="1">
      <alignment/>
      <protection/>
    </xf>
    <xf numFmtId="0" fontId="20" fillId="4" borderId="10" xfId="0" applyFont="1" applyFill="1" applyBorder="1" applyAlignment="1" applyProtection="1">
      <alignment horizontal="centerContinuous"/>
      <protection/>
    </xf>
    <xf numFmtId="0" fontId="20" fillId="4" borderId="11" xfId="0" applyFont="1" applyFill="1" applyBorder="1" applyAlignment="1" applyProtection="1">
      <alignment horizontal="centerContinuous"/>
      <protection/>
    </xf>
    <xf numFmtId="0" fontId="20" fillId="4" borderId="12" xfId="0" applyFont="1" applyFill="1" applyBorder="1" applyAlignment="1" applyProtection="1">
      <alignment horizontal="centerContinuous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Continuous"/>
      <protection/>
    </xf>
    <xf numFmtId="0" fontId="11" fillId="3" borderId="0" xfId="0" applyFont="1" applyFill="1" applyBorder="1" applyAlignment="1" applyProtection="1">
      <alignment horizontal="centerContinuous"/>
      <protection/>
    </xf>
    <xf numFmtId="0" fontId="1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38" fillId="0" borderId="8" xfId="0" applyFont="1" applyFill="1" applyBorder="1" applyAlignment="1" applyProtection="1">
      <alignment/>
      <protection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2" borderId="9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centerContinuous" vertical="center" wrapText="1"/>
      <protection/>
    </xf>
    <xf numFmtId="0" fontId="0" fillId="2" borderId="0" xfId="0" applyFill="1" applyBorder="1" applyAlignment="1" applyProtection="1">
      <alignment horizontal="centerContinuous" vertical="center" wrapText="1"/>
      <protection/>
    </xf>
    <xf numFmtId="0" fontId="0" fillId="4" borderId="0" xfId="0" applyFill="1" applyBorder="1" applyAlignment="1" applyProtection="1">
      <alignment horizontal="centerContinuous" vertical="top" wrapText="1"/>
      <protection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34" xfId="0" applyBorder="1" applyAlignment="1">
      <alignment/>
    </xf>
    <xf numFmtId="0" fontId="31" fillId="0" borderId="2" xfId="0" applyFont="1" applyBorder="1" applyAlignment="1">
      <alignment/>
    </xf>
    <xf numFmtId="164" fontId="0" fillId="0" borderId="0" xfId="0" applyNumberFormat="1" applyBorder="1" applyAlignment="1">
      <alignment/>
    </xf>
    <xf numFmtId="0" fontId="3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5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0" fillId="0" borderId="1" xfId="0" applyFont="1" applyBorder="1" applyAlignment="1">
      <alignment/>
    </xf>
    <xf numFmtId="0" fontId="0" fillId="0" borderId="6" xfId="0" applyBorder="1" applyAlignment="1">
      <alignment/>
    </xf>
    <xf numFmtId="0" fontId="30" fillId="0" borderId="3" xfId="0" applyFont="1" applyBorder="1" applyAlignment="1">
      <alignment/>
    </xf>
    <xf numFmtId="0" fontId="30" fillId="0" borderId="5" xfId="0" applyFont="1" applyBorder="1" applyAlignment="1">
      <alignment/>
    </xf>
    <xf numFmtId="0" fontId="30" fillId="0" borderId="30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32" xfId="0" applyFont="1" applyBorder="1" applyAlignment="1">
      <alignment/>
    </xf>
    <xf numFmtId="0" fontId="34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41" fillId="0" borderId="31" xfId="0" applyFont="1" applyBorder="1" applyAlignment="1" applyProtection="1">
      <alignment/>
      <protection locked="0"/>
    </xf>
    <xf numFmtId="0" fontId="41" fillId="0" borderId="33" xfId="0" applyFont="1" applyBorder="1" applyAlignment="1" applyProtection="1">
      <alignment/>
      <protection locked="0"/>
    </xf>
    <xf numFmtId="0" fontId="41" fillId="0" borderId="32" xfId="0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/>
      <protection/>
    </xf>
    <xf numFmtId="0" fontId="24" fillId="4" borderId="0" xfId="0" applyNumberFormat="1" applyFont="1" applyFill="1" applyBorder="1" applyAlignment="1" applyProtection="1">
      <alignment horizontal="centerContinuous" vertical="top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34" fillId="0" borderId="0" xfId="0" applyFont="1" applyBorder="1" applyAlignment="1">
      <alignment/>
    </xf>
    <xf numFmtId="0" fontId="38" fillId="0" borderId="0" xfId="0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8" xfId="0" applyFont="1" applyFill="1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5" fillId="0" borderId="47" xfId="0" applyFont="1" applyBorder="1" applyAlignment="1">
      <alignment/>
    </xf>
    <xf numFmtId="0" fontId="3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4" borderId="48" xfId="0" applyFont="1" applyFill="1" applyBorder="1" applyAlignment="1">
      <alignment shrinkToFit="1"/>
    </xf>
    <xf numFmtId="0" fontId="0" fillId="0" borderId="48" xfId="0" applyBorder="1" applyAlignment="1">
      <alignment shrinkToFit="1"/>
    </xf>
    <xf numFmtId="0" fontId="0" fillId="0" borderId="4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0</xdr:row>
      <xdr:rowOff>133350</xdr:rowOff>
    </xdr:from>
    <xdr:to>
      <xdr:col>58</xdr:col>
      <xdr:colOff>9525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33350"/>
          <a:ext cx="26384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73"/>
  <sheetViews>
    <sheetView tabSelected="1" workbookViewId="0" topLeftCell="A192">
      <selection activeCell="A203" sqref="A203:IV3120"/>
    </sheetView>
  </sheetViews>
  <sheetFormatPr defaultColWidth="9.140625" defaultRowHeight="18" customHeight="1"/>
  <cols>
    <col min="1" max="1" width="17.00390625" style="0" customWidth="1"/>
    <col min="2" max="2" width="4.57421875" style="0" customWidth="1"/>
    <col min="3" max="3" width="5.7109375" style="0" customWidth="1"/>
    <col min="4" max="4" width="4.140625" style="0" customWidth="1"/>
    <col min="5" max="5" width="7.140625" style="0" customWidth="1"/>
    <col min="6" max="7" width="5.421875" style="0" customWidth="1"/>
    <col min="8" max="8" width="6.7109375" style="0" customWidth="1"/>
    <col min="9" max="14" width="5.7109375" style="0" customWidth="1"/>
    <col min="15" max="19" width="5.7109375" style="0" hidden="1" customWidth="1"/>
    <col min="20" max="20" width="4.140625" style="0" hidden="1" customWidth="1"/>
    <col min="21" max="21" width="3.7109375" style="0" hidden="1" customWidth="1"/>
    <col min="22" max="22" width="3.421875" style="0" hidden="1" customWidth="1"/>
    <col min="23" max="23" width="4.00390625" style="0" hidden="1" customWidth="1"/>
    <col min="24" max="24" width="5.57421875" style="0" hidden="1" customWidth="1"/>
    <col min="25" max="25" width="5.28125" style="0" hidden="1" customWidth="1"/>
    <col min="26" max="27" width="5.7109375" style="0" hidden="1" customWidth="1"/>
    <col min="28" max="28" width="18.140625" style="0" hidden="1" customWidth="1"/>
    <col min="29" max="231" width="3.7109375" style="0" hidden="1" customWidth="1"/>
    <col min="232" max="16384" width="5.7109375" style="0" hidden="1" customWidth="1"/>
  </cols>
  <sheetData>
    <row r="1" spans="1:16" ht="18" customHeight="1">
      <c r="A1" s="197"/>
      <c r="B1" s="197"/>
      <c r="C1" s="197"/>
      <c r="D1" s="197"/>
      <c r="E1" s="197"/>
      <c r="O1">
        <v>1</v>
      </c>
      <c r="P1">
        <f aca="true" t="shared" si="0" ref="P1:P8">C35</f>
        <v>0</v>
      </c>
    </row>
    <row r="2" spans="15:16" ht="18" customHeight="1">
      <c r="O2">
        <v>1</v>
      </c>
      <c r="P2">
        <f t="shared" si="0"/>
        <v>0</v>
      </c>
    </row>
    <row r="3" spans="15:16" ht="18" customHeight="1">
      <c r="O3">
        <v>1</v>
      </c>
      <c r="P3">
        <f t="shared" si="0"/>
        <v>0</v>
      </c>
    </row>
    <row r="4" spans="1:16" ht="18" customHeight="1">
      <c r="A4" s="195" t="s">
        <v>179</v>
      </c>
      <c r="B4" s="196"/>
      <c r="O4">
        <v>1</v>
      </c>
      <c r="P4">
        <f t="shared" si="0"/>
        <v>0</v>
      </c>
    </row>
    <row r="5" spans="1:16" ht="18" customHeight="1">
      <c r="A5" s="195" t="s">
        <v>177</v>
      </c>
      <c r="O5">
        <v>1</v>
      </c>
      <c r="P5">
        <f t="shared" si="0"/>
        <v>0</v>
      </c>
    </row>
    <row r="6" spans="1:16" ht="18" customHeight="1">
      <c r="A6" s="195" t="s">
        <v>176</v>
      </c>
      <c r="B6" t="str">
        <f>IF(AC104=1,"select your sex",AC105)</f>
        <v>select your sex</v>
      </c>
      <c r="F6" s="195"/>
      <c r="O6">
        <v>1</v>
      </c>
      <c r="P6">
        <f t="shared" si="0"/>
        <v>0</v>
      </c>
    </row>
    <row r="7" spans="1:16" ht="18" customHeight="1">
      <c r="A7" s="195" t="s">
        <v>175</v>
      </c>
      <c r="E7" s="208"/>
      <c r="F7" s="208"/>
      <c r="H7" s="209" t="s">
        <v>174</v>
      </c>
      <c r="J7" s="210" t="str">
        <f>"'"</f>
        <v>'</v>
      </c>
      <c r="L7" s="211" t="s">
        <v>180</v>
      </c>
      <c r="M7" s="211"/>
      <c r="O7">
        <v>1</v>
      </c>
      <c r="P7">
        <f t="shared" si="0"/>
        <v>0</v>
      </c>
    </row>
    <row r="8" spans="1:16" ht="18" customHeight="1" thickBot="1">
      <c r="A8" s="195" t="s">
        <v>173</v>
      </c>
      <c r="E8" s="208"/>
      <c r="F8" s="257" t="s">
        <v>282</v>
      </c>
      <c r="K8" s="257" t="s">
        <v>282</v>
      </c>
      <c r="O8">
        <v>1</v>
      </c>
      <c r="P8">
        <f t="shared" si="0"/>
        <v>0</v>
      </c>
    </row>
    <row r="9" spans="1:16" ht="18" customHeight="1" thickTop="1">
      <c r="A9" s="195" t="s">
        <v>283</v>
      </c>
      <c r="B9">
        <v>1</v>
      </c>
      <c r="F9" s="258">
        <v>1</v>
      </c>
      <c r="G9">
        <v>2</v>
      </c>
      <c r="K9" s="258">
        <v>2</v>
      </c>
      <c r="O9">
        <v>1</v>
      </c>
      <c r="P9">
        <f>H35</f>
        <v>0</v>
      </c>
    </row>
    <row r="10" spans="1:16" ht="18" customHeight="1" thickBot="1">
      <c r="A10" s="195"/>
      <c r="B10">
        <v>3</v>
      </c>
      <c r="F10" s="260">
        <v>3</v>
      </c>
      <c r="G10">
        <v>4</v>
      </c>
      <c r="K10" s="259">
        <v>4</v>
      </c>
      <c r="O10">
        <v>1</v>
      </c>
      <c r="P10">
        <f aca="true" t="shared" si="1" ref="P10:P16">H36</f>
        <v>0</v>
      </c>
    </row>
    <row r="11" spans="1:16" ht="18" customHeight="1" thickBot="1" thickTop="1">
      <c r="A11" s="195"/>
      <c r="B11">
        <v>5</v>
      </c>
      <c r="F11" s="259">
        <v>5</v>
      </c>
      <c r="O11">
        <v>1</v>
      </c>
      <c r="P11">
        <f t="shared" si="1"/>
        <v>0</v>
      </c>
    </row>
    <row r="12" spans="1:16" ht="18" customHeight="1" thickTop="1">
      <c r="A12" s="189" t="s">
        <v>172</v>
      </c>
      <c r="D12" t="s">
        <v>184</v>
      </c>
      <c r="F12" t="s">
        <v>183</v>
      </c>
      <c r="G12" t="s">
        <v>185</v>
      </c>
      <c r="O12">
        <v>1</v>
      </c>
      <c r="P12">
        <f t="shared" si="1"/>
        <v>0</v>
      </c>
    </row>
    <row r="13" spans="1:16" ht="18" customHeight="1" thickBot="1">
      <c r="A13" s="194" t="s">
        <v>171</v>
      </c>
      <c r="B13" s="194"/>
      <c r="C13" s="194"/>
      <c r="D13" s="194" t="s">
        <v>170</v>
      </c>
      <c r="E13" s="194"/>
      <c r="F13" s="194" t="s">
        <v>169</v>
      </c>
      <c r="G13" s="242"/>
      <c r="H13" s="241" t="s">
        <v>186</v>
      </c>
      <c r="J13" s="194" t="s">
        <v>168</v>
      </c>
      <c r="O13">
        <v>1</v>
      </c>
      <c r="P13">
        <f t="shared" si="1"/>
        <v>0</v>
      </c>
    </row>
    <row r="14" spans="1:16" ht="18" customHeight="1" thickTop="1">
      <c r="A14" t="s">
        <v>167</v>
      </c>
      <c r="D14" s="243"/>
      <c r="F14" s="247"/>
      <c r="G14" s="238"/>
      <c r="H14" s="193">
        <f>BX180</f>
        <v>0</v>
      </c>
      <c r="J14" s="190">
        <f aca="true" t="shared" si="2" ref="J14:J20">SUM(D14,F14,H14)</f>
        <v>0</v>
      </c>
      <c r="K14">
        <f>IF(J14=10,"this skill is maxed",AU108)</f>
      </c>
      <c r="O14">
        <v>1</v>
      </c>
      <c r="P14">
        <f t="shared" si="1"/>
        <v>0</v>
      </c>
    </row>
    <row r="15" spans="1:16" ht="18" customHeight="1">
      <c r="A15" t="s">
        <v>166</v>
      </c>
      <c r="D15" s="244"/>
      <c r="F15" s="248"/>
      <c r="G15" s="238"/>
      <c r="H15" s="192">
        <f>BX177</f>
        <v>0</v>
      </c>
      <c r="J15" s="240">
        <f t="shared" si="2"/>
        <v>0</v>
      </c>
      <c r="K15">
        <f>IF(J15=10,"this skill is maxed",AU109)</f>
      </c>
      <c r="O15">
        <v>1</v>
      </c>
      <c r="P15">
        <f t="shared" si="1"/>
        <v>0</v>
      </c>
    </row>
    <row r="16" spans="1:16" ht="18" customHeight="1" thickBot="1">
      <c r="A16" t="s">
        <v>165</v>
      </c>
      <c r="D16" s="244"/>
      <c r="F16" s="248"/>
      <c r="G16" s="238"/>
      <c r="H16" s="191">
        <f>BX178</f>
        <v>0</v>
      </c>
      <c r="J16" s="240">
        <f t="shared" si="2"/>
        <v>0</v>
      </c>
      <c r="K16">
        <f>IF(J16=10,"this skill is maxed",EE110)</f>
      </c>
      <c r="O16">
        <v>1</v>
      </c>
      <c r="P16">
        <f t="shared" si="1"/>
        <v>0</v>
      </c>
    </row>
    <row r="17" spans="1:16" ht="18" customHeight="1" thickBot="1" thickTop="1">
      <c r="A17" t="s">
        <v>164</v>
      </c>
      <c r="D17" s="244"/>
      <c r="F17" s="248"/>
      <c r="G17" s="238"/>
      <c r="H17" s="238"/>
      <c r="J17" s="240">
        <f t="shared" si="2"/>
        <v>0</v>
      </c>
      <c r="K17">
        <f>IF(J17=10,"this skill is maxed",EE111)</f>
      </c>
      <c r="O17">
        <v>1</v>
      </c>
      <c r="P17">
        <f>C55</f>
        <v>0</v>
      </c>
    </row>
    <row r="18" spans="1:16" ht="18" customHeight="1" thickBot="1" thickTop="1">
      <c r="A18" t="s">
        <v>163</v>
      </c>
      <c r="D18" s="244"/>
      <c r="F18" s="248"/>
      <c r="G18" s="238"/>
      <c r="H18" s="276">
        <f>BX179</f>
        <v>0</v>
      </c>
      <c r="J18" s="240">
        <f t="shared" si="2"/>
        <v>0</v>
      </c>
      <c r="K18">
        <f>IF(J18=10,"this skill is maxed",EE112)</f>
      </c>
      <c r="O18">
        <v>1</v>
      </c>
      <c r="P18">
        <f aca="true" t="shared" si="3" ref="P18:P24">C56</f>
        <v>0</v>
      </c>
    </row>
    <row r="19" spans="1:16" ht="18" customHeight="1" thickTop="1">
      <c r="A19" t="s">
        <v>162</v>
      </c>
      <c r="D19" s="244"/>
      <c r="F19" s="248"/>
      <c r="G19" s="238"/>
      <c r="H19" s="238"/>
      <c r="J19" s="240">
        <f t="shared" si="2"/>
        <v>0</v>
      </c>
      <c r="K19">
        <f>IF(J19=10,"this skill is maxed",EE113)</f>
      </c>
      <c r="O19">
        <v>1</v>
      </c>
      <c r="P19">
        <f t="shared" si="3"/>
        <v>0</v>
      </c>
    </row>
    <row r="20" spans="1:16" ht="18" customHeight="1" thickBot="1">
      <c r="A20" t="s">
        <v>161</v>
      </c>
      <c r="D20" s="245"/>
      <c r="F20" s="249"/>
      <c r="G20" s="238"/>
      <c r="H20" s="238"/>
      <c r="J20" s="240">
        <f t="shared" si="2"/>
        <v>0</v>
      </c>
      <c r="K20">
        <f>IF(J20=10,"this skill is maxed",EE114)</f>
      </c>
      <c r="O20">
        <v>1</v>
      </c>
      <c r="P20">
        <f t="shared" si="3"/>
        <v>0</v>
      </c>
    </row>
    <row r="21" spans="1:16" ht="18" customHeight="1" thickBot="1" thickTop="1">
      <c r="A21" t="s">
        <v>183</v>
      </c>
      <c r="D21" s="246"/>
      <c r="F21" s="250"/>
      <c r="G21" s="238"/>
      <c r="H21" s="276">
        <f>IF(6&lt;=SUM(C34,C102,C122,C54,C164,C142,C143,C184,C75),6,SUM(C34,C102,C122,C54,C164,C142,C143,C184,C75))</f>
        <v>0</v>
      </c>
      <c r="J21" s="239">
        <f>SUM(D21,H21)</f>
        <v>0</v>
      </c>
      <c r="O21">
        <v>1</v>
      </c>
      <c r="P21">
        <f t="shared" si="3"/>
        <v>0</v>
      </c>
    </row>
    <row r="22" spans="1:16" ht="18" customHeight="1" thickTop="1">
      <c r="A22" t="s">
        <v>187</v>
      </c>
      <c r="C22">
        <f>SUM(D14:D20,F14:F20)</f>
        <v>0</v>
      </c>
      <c r="D22" s="255" t="str">
        <f>IF(SUM(D14:D20,F14:F20)&gt;33,"You have more than 33 points",AD104)</f>
        <v>You need to adjust your score to a min of 33 points</v>
      </c>
      <c r="F22" s="250"/>
      <c r="G22" s="238"/>
      <c r="H22" s="238"/>
      <c r="J22" s="256"/>
      <c r="O22">
        <v>1</v>
      </c>
      <c r="P22">
        <f t="shared" si="3"/>
        <v>0</v>
      </c>
    </row>
    <row r="23" spans="1:16" ht="18" customHeight="1">
      <c r="A23" s="186" t="s">
        <v>160</v>
      </c>
      <c r="O23">
        <v>1</v>
      </c>
      <c r="P23">
        <f t="shared" si="3"/>
        <v>0</v>
      </c>
    </row>
    <row r="24" spans="1:16" ht="18" customHeight="1" thickBot="1">
      <c r="A24" s="189" t="s">
        <v>159</v>
      </c>
      <c r="O24">
        <v>1</v>
      </c>
      <c r="P24">
        <f t="shared" si="3"/>
        <v>0</v>
      </c>
    </row>
    <row r="25" spans="1:16" ht="18" customHeight="1" thickTop="1">
      <c r="A25">
        <f>AL82</f>
      </c>
      <c r="D25" s="258">
        <v>1</v>
      </c>
      <c r="O25">
        <v>1</v>
      </c>
      <c r="P25">
        <f>H55</f>
        <v>0</v>
      </c>
    </row>
    <row r="26" spans="1:16" ht="18" customHeight="1">
      <c r="A26">
        <f>AN82</f>
      </c>
      <c r="D26" s="260">
        <v>2</v>
      </c>
      <c r="O26">
        <v>1</v>
      </c>
      <c r="P26">
        <f aca="true" t="shared" si="4" ref="P26:P32">H56</f>
        <v>0</v>
      </c>
    </row>
    <row r="27" spans="1:16" ht="18" customHeight="1">
      <c r="A27">
        <f>AP82</f>
      </c>
      <c r="D27" s="260">
        <v>3</v>
      </c>
      <c r="O27">
        <v>1</v>
      </c>
      <c r="P27">
        <f t="shared" si="4"/>
        <v>0</v>
      </c>
    </row>
    <row r="28" spans="1:16" ht="18" customHeight="1" thickBot="1">
      <c r="A28">
        <f>AR82</f>
      </c>
      <c r="D28" s="259">
        <v>4</v>
      </c>
      <c r="O28">
        <v>1</v>
      </c>
      <c r="P28">
        <f t="shared" si="4"/>
        <v>0</v>
      </c>
    </row>
    <row r="29" spans="15:16" ht="18" customHeight="1" thickTop="1">
      <c r="O29">
        <v>1</v>
      </c>
      <c r="P29">
        <f t="shared" si="4"/>
        <v>0</v>
      </c>
    </row>
    <row r="30" spans="1:16" ht="18" customHeight="1">
      <c r="A30" s="285" t="s">
        <v>157</v>
      </c>
      <c r="B30" s="286"/>
      <c r="C30" s="286"/>
      <c r="D30" s="286"/>
      <c r="E30" s="286"/>
      <c r="F30" s="286"/>
      <c r="G30" s="286"/>
      <c r="H30" s="286"/>
      <c r="I30" s="286"/>
      <c r="O30">
        <v>1</v>
      </c>
      <c r="P30">
        <f t="shared" si="4"/>
        <v>0</v>
      </c>
    </row>
    <row r="31" spans="1:16" ht="18" customHeight="1" thickBot="1">
      <c r="A31" s="286"/>
      <c r="B31" s="286"/>
      <c r="C31" s="286"/>
      <c r="D31" s="286"/>
      <c r="E31" s="286"/>
      <c r="F31" s="286"/>
      <c r="G31" s="286"/>
      <c r="H31" s="286"/>
      <c r="I31" s="286"/>
      <c r="O31">
        <v>1</v>
      </c>
      <c r="P31">
        <f t="shared" si="4"/>
        <v>0</v>
      </c>
    </row>
    <row r="32" spans="1:16" s="186" customFormat="1" ht="18" customHeight="1" thickTop="1">
      <c r="A32" s="219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  <c r="O32" s="186">
        <v>1</v>
      </c>
      <c r="P32">
        <f t="shared" si="4"/>
        <v>0</v>
      </c>
    </row>
    <row r="33" spans="1:16" s="186" customFormat="1" ht="18" customHeight="1" thickBot="1">
      <c r="A33" s="222" t="s">
        <v>156</v>
      </c>
      <c r="B33" s="185"/>
      <c r="C33" s="185"/>
      <c r="D33" s="282"/>
      <c r="E33" s="283"/>
      <c r="F33" s="283"/>
      <c r="G33" s="284"/>
      <c r="H33" s="223"/>
      <c r="I33" s="185"/>
      <c r="J33" s="185"/>
      <c r="K33" s="185"/>
      <c r="L33" s="185"/>
      <c r="M33" s="184"/>
      <c r="O33" s="186">
        <v>1</v>
      </c>
      <c r="P33" s="186">
        <f>C76</f>
        <v>0</v>
      </c>
    </row>
    <row r="34" spans="1:16" s="186" customFormat="1" ht="18" customHeight="1" thickBot="1" thickTop="1">
      <c r="A34" s="224" t="s">
        <v>150</v>
      </c>
      <c r="B34" s="187"/>
      <c r="C34" s="281"/>
      <c r="D34" s="187"/>
      <c r="E34" s="187"/>
      <c r="F34" s="187"/>
      <c r="G34" s="187"/>
      <c r="H34" s="187"/>
      <c r="I34" s="187"/>
      <c r="J34" s="187"/>
      <c r="K34" s="187"/>
      <c r="L34" s="187"/>
      <c r="M34" s="237"/>
      <c r="O34" s="186">
        <v>1</v>
      </c>
      <c r="P34" s="186">
        <f aca="true" t="shared" si="5" ref="P34:P40">C77</f>
        <v>0</v>
      </c>
    </row>
    <row r="35" spans="1:16" s="186" customFormat="1" ht="18" customHeight="1" thickTop="1">
      <c r="A35" s="224"/>
      <c r="B35" s="187"/>
      <c r="C35" s="278"/>
      <c r="D35" s="187"/>
      <c r="E35" s="187"/>
      <c r="F35" s="187"/>
      <c r="G35" s="187"/>
      <c r="H35" s="278"/>
      <c r="I35" s="187"/>
      <c r="J35" s="187"/>
      <c r="K35" s="187"/>
      <c r="L35" s="187"/>
      <c r="M35" s="237"/>
      <c r="O35" s="186">
        <v>1</v>
      </c>
      <c r="P35" s="186">
        <f t="shared" si="5"/>
        <v>0</v>
      </c>
    </row>
    <row r="36" spans="1:16" s="186" customFormat="1" ht="18" customHeight="1">
      <c r="A36" s="224"/>
      <c r="B36" s="187"/>
      <c r="C36" s="279"/>
      <c r="D36" s="187"/>
      <c r="E36" s="187"/>
      <c r="F36" s="187"/>
      <c r="G36" s="187"/>
      <c r="H36" s="279"/>
      <c r="I36" s="187"/>
      <c r="J36" s="187"/>
      <c r="K36" s="187"/>
      <c r="L36" s="187"/>
      <c r="M36" s="237"/>
      <c r="O36" s="186">
        <v>1</v>
      </c>
      <c r="P36" s="186">
        <f t="shared" si="5"/>
        <v>0</v>
      </c>
    </row>
    <row r="37" spans="1:16" ht="18" customHeight="1">
      <c r="A37" s="224"/>
      <c r="B37" s="187"/>
      <c r="C37" s="279"/>
      <c r="D37" s="187"/>
      <c r="E37" s="187"/>
      <c r="F37" s="187"/>
      <c r="G37" s="187"/>
      <c r="H37" s="279"/>
      <c r="I37" s="187"/>
      <c r="J37" s="187"/>
      <c r="K37" s="187"/>
      <c r="L37" s="187"/>
      <c r="M37" s="237"/>
      <c r="O37">
        <v>1</v>
      </c>
      <c r="P37" s="186">
        <f t="shared" si="5"/>
        <v>0</v>
      </c>
    </row>
    <row r="38" spans="1:16" ht="18" customHeight="1">
      <c r="A38" s="224"/>
      <c r="B38" s="187"/>
      <c r="C38" s="279"/>
      <c r="D38" s="187"/>
      <c r="E38" s="187"/>
      <c r="F38" s="187"/>
      <c r="G38" s="187"/>
      <c r="H38" s="279"/>
      <c r="I38" s="187"/>
      <c r="J38" s="187"/>
      <c r="K38" s="187"/>
      <c r="L38" s="187"/>
      <c r="M38" s="237"/>
      <c r="O38">
        <v>1</v>
      </c>
      <c r="P38" s="186">
        <f t="shared" si="5"/>
        <v>0</v>
      </c>
    </row>
    <row r="39" spans="1:16" ht="18" customHeight="1">
      <c r="A39" s="225"/>
      <c r="B39" s="185"/>
      <c r="C39" s="279"/>
      <c r="D39" s="185"/>
      <c r="E39" s="185"/>
      <c r="F39" s="185"/>
      <c r="G39" s="185"/>
      <c r="H39" s="279"/>
      <c r="I39" s="185"/>
      <c r="J39" s="185"/>
      <c r="K39" s="185"/>
      <c r="L39" s="185"/>
      <c r="M39" s="184"/>
      <c r="O39">
        <v>1</v>
      </c>
      <c r="P39" s="186">
        <f t="shared" si="5"/>
        <v>0</v>
      </c>
    </row>
    <row r="40" spans="1:16" ht="18" customHeight="1">
      <c r="A40" s="225"/>
      <c r="B40" s="185"/>
      <c r="C40" s="279"/>
      <c r="D40" s="185"/>
      <c r="E40" s="185"/>
      <c r="F40" s="185"/>
      <c r="G40" s="185"/>
      <c r="H40" s="279"/>
      <c r="I40" s="185"/>
      <c r="J40" s="185"/>
      <c r="K40" s="185"/>
      <c r="L40" s="185"/>
      <c r="M40" s="184"/>
      <c r="O40">
        <v>1</v>
      </c>
      <c r="P40" s="186">
        <f t="shared" si="5"/>
        <v>0</v>
      </c>
    </row>
    <row r="41" spans="1:16" ht="18" customHeight="1">
      <c r="A41" s="225"/>
      <c r="B41" s="185"/>
      <c r="C41" s="279"/>
      <c r="D41" s="185"/>
      <c r="E41" s="185"/>
      <c r="F41" s="185"/>
      <c r="G41" s="185"/>
      <c r="H41" s="279"/>
      <c r="I41" s="185"/>
      <c r="J41" s="185"/>
      <c r="K41" s="185"/>
      <c r="L41" s="185"/>
      <c r="M41" s="184"/>
      <c r="O41">
        <v>1</v>
      </c>
      <c r="P41">
        <f>H76</f>
        <v>0</v>
      </c>
    </row>
    <row r="42" spans="1:16" ht="18" customHeight="1" thickBot="1">
      <c r="A42" s="225"/>
      <c r="B42" s="185"/>
      <c r="C42" s="280"/>
      <c r="D42" s="185"/>
      <c r="E42" s="185"/>
      <c r="F42" s="185"/>
      <c r="G42" s="185"/>
      <c r="H42" s="280"/>
      <c r="I42" s="185"/>
      <c r="J42" s="185"/>
      <c r="K42" s="185"/>
      <c r="L42" s="185"/>
      <c r="M42" s="184"/>
      <c r="O42">
        <v>1</v>
      </c>
      <c r="P42">
        <f aca="true" t="shared" si="6" ref="P42:P48">H77</f>
        <v>0</v>
      </c>
    </row>
    <row r="43" spans="1:16" ht="18" customHeight="1" thickTop="1">
      <c r="A43" s="225" t="s">
        <v>149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4"/>
      <c r="O43">
        <v>1</v>
      </c>
      <c r="P43">
        <f t="shared" si="6"/>
        <v>0</v>
      </c>
    </row>
    <row r="44" spans="1:16" ht="18" customHeight="1" thickBot="1">
      <c r="A44" s="225"/>
      <c r="B44" s="270" t="s">
        <v>295</v>
      </c>
      <c r="C44" s="185"/>
      <c r="D44" s="185"/>
      <c r="E44" s="185"/>
      <c r="F44" s="185"/>
      <c r="G44" s="270" t="s">
        <v>295</v>
      </c>
      <c r="H44" s="185"/>
      <c r="I44" s="185"/>
      <c r="J44" s="185"/>
      <c r="K44" s="185"/>
      <c r="L44" s="185"/>
      <c r="M44" s="184"/>
      <c r="O44">
        <v>1</v>
      </c>
      <c r="P44">
        <f t="shared" si="6"/>
        <v>0</v>
      </c>
    </row>
    <row r="45" spans="1:16" ht="18" customHeight="1" thickTop="1">
      <c r="A45" s="271">
        <v>1</v>
      </c>
      <c r="B45" s="258"/>
      <c r="C45" s="185"/>
      <c r="D45" s="185"/>
      <c r="E45" s="185"/>
      <c r="F45" s="185"/>
      <c r="G45" s="258"/>
      <c r="H45" s="185"/>
      <c r="I45" s="185"/>
      <c r="J45" s="185"/>
      <c r="K45" s="185"/>
      <c r="L45" s="185"/>
      <c r="M45" s="184"/>
      <c r="O45">
        <v>1</v>
      </c>
      <c r="P45">
        <f t="shared" si="6"/>
        <v>0</v>
      </c>
    </row>
    <row r="46" spans="1:16" ht="18" customHeight="1" thickBot="1">
      <c r="A46" s="271">
        <v>2</v>
      </c>
      <c r="B46" s="260"/>
      <c r="C46" s="185"/>
      <c r="D46" s="185"/>
      <c r="E46" s="185"/>
      <c r="F46" s="185"/>
      <c r="G46" s="259"/>
      <c r="H46" s="185"/>
      <c r="I46" s="185"/>
      <c r="J46" s="185"/>
      <c r="K46" s="185"/>
      <c r="L46" s="185"/>
      <c r="M46" s="184"/>
      <c r="O46">
        <v>1</v>
      </c>
      <c r="P46">
        <f t="shared" si="6"/>
        <v>0</v>
      </c>
    </row>
    <row r="47" spans="1:16" ht="18" customHeight="1" thickBot="1" thickTop="1">
      <c r="A47" s="271">
        <v>3</v>
      </c>
      <c r="B47" s="259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4"/>
      <c r="O47">
        <v>1</v>
      </c>
      <c r="P47">
        <f t="shared" si="6"/>
        <v>0</v>
      </c>
    </row>
    <row r="48" spans="1:16" ht="18" customHeight="1" thickTop="1">
      <c r="A48" s="225" t="s">
        <v>148</v>
      </c>
      <c r="B48" s="185"/>
      <c r="C48" s="185"/>
      <c r="D48" s="185"/>
      <c r="E48" s="185"/>
      <c r="F48" s="185" t="s">
        <v>147</v>
      </c>
      <c r="G48" s="185"/>
      <c r="H48" s="185"/>
      <c r="I48" s="185"/>
      <c r="J48" s="185"/>
      <c r="K48" s="185"/>
      <c r="L48" s="185"/>
      <c r="M48" s="184"/>
      <c r="O48">
        <v>1</v>
      </c>
      <c r="P48">
        <f t="shared" si="6"/>
        <v>0</v>
      </c>
    </row>
    <row r="49" spans="1:16" ht="18" customHeight="1">
      <c r="A49" s="22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4"/>
      <c r="O49">
        <v>1</v>
      </c>
      <c r="P49">
        <f>C103</f>
        <v>0</v>
      </c>
    </row>
    <row r="50" spans="1:16" ht="18" customHeight="1">
      <c r="A50" s="22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4"/>
      <c r="O50">
        <v>1</v>
      </c>
      <c r="P50">
        <f aca="true" t="shared" si="7" ref="P50:P56">C104</f>
        <v>0</v>
      </c>
    </row>
    <row r="51" spans="1:16" ht="18" customHeight="1" thickBot="1">
      <c r="A51" s="226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8"/>
      <c r="O51">
        <v>1</v>
      </c>
      <c r="P51">
        <f t="shared" si="7"/>
        <v>0</v>
      </c>
    </row>
    <row r="52" spans="1:16" ht="18" customHeight="1" thickTop="1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1"/>
      <c r="O52">
        <v>1</v>
      </c>
      <c r="P52">
        <f t="shared" si="7"/>
        <v>0</v>
      </c>
    </row>
    <row r="53" spans="1:16" ht="18" customHeight="1" thickBot="1">
      <c r="A53" s="222" t="s">
        <v>154</v>
      </c>
      <c r="B53" s="185"/>
      <c r="C53" s="185"/>
      <c r="D53" s="282"/>
      <c r="E53" s="283"/>
      <c r="F53" s="283"/>
      <c r="G53" s="284"/>
      <c r="H53" s="223"/>
      <c r="I53" s="185"/>
      <c r="J53" s="185"/>
      <c r="K53" s="185"/>
      <c r="L53" s="185"/>
      <c r="M53" s="184"/>
      <c r="O53">
        <v>1</v>
      </c>
      <c r="P53">
        <f t="shared" si="7"/>
        <v>0</v>
      </c>
    </row>
    <row r="54" spans="1:16" ht="18" customHeight="1" thickBot="1" thickTop="1">
      <c r="A54" s="224" t="s">
        <v>150</v>
      </c>
      <c r="B54" s="187"/>
      <c r="C54" s="281"/>
      <c r="D54" s="187"/>
      <c r="E54" s="187"/>
      <c r="F54" s="187"/>
      <c r="G54" s="187"/>
      <c r="H54" s="187"/>
      <c r="I54" s="187"/>
      <c r="J54" s="185"/>
      <c r="K54" s="185"/>
      <c r="L54" s="185"/>
      <c r="M54" s="184"/>
      <c r="O54">
        <v>1</v>
      </c>
      <c r="P54">
        <f t="shared" si="7"/>
        <v>0</v>
      </c>
    </row>
    <row r="55" spans="1:16" ht="18" customHeight="1" thickTop="1">
      <c r="A55" s="224"/>
      <c r="B55" s="187"/>
      <c r="C55" s="278"/>
      <c r="D55" s="187"/>
      <c r="E55" s="187"/>
      <c r="F55" s="187"/>
      <c r="G55" s="187"/>
      <c r="H55" s="278"/>
      <c r="I55" s="187"/>
      <c r="J55" s="185"/>
      <c r="K55" s="185"/>
      <c r="L55" s="185"/>
      <c r="M55" s="184"/>
      <c r="O55">
        <v>1</v>
      </c>
      <c r="P55">
        <f t="shared" si="7"/>
        <v>0</v>
      </c>
    </row>
    <row r="56" spans="1:16" ht="18" customHeight="1">
      <c r="A56" s="224"/>
      <c r="B56" s="187"/>
      <c r="C56" s="279"/>
      <c r="D56" s="187"/>
      <c r="E56" s="187"/>
      <c r="F56" s="187"/>
      <c r="G56" s="187"/>
      <c r="H56" s="279"/>
      <c r="I56" s="187"/>
      <c r="J56" s="185"/>
      <c r="K56" s="185"/>
      <c r="L56" s="185"/>
      <c r="M56" s="184"/>
      <c r="O56">
        <v>1</v>
      </c>
      <c r="P56">
        <f t="shared" si="7"/>
        <v>0</v>
      </c>
    </row>
    <row r="57" spans="1:16" ht="18" customHeight="1">
      <c r="A57" s="224"/>
      <c r="B57" s="187"/>
      <c r="C57" s="279"/>
      <c r="D57" s="187"/>
      <c r="E57" s="187"/>
      <c r="F57" s="187"/>
      <c r="G57" s="187"/>
      <c r="H57" s="279"/>
      <c r="I57" s="187"/>
      <c r="J57" s="185"/>
      <c r="K57" s="185"/>
      <c r="L57" s="185"/>
      <c r="M57" s="184"/>
      <c r="O57">
        <v>1</v>
      </c>
      <c r="P57">
        <f>H103</f>
        <v>0</v>
      </c>
    </row>
    <row r="58" spans="1:16" ht="18" customHeight="1">
      <c r="A58" s="224"/>
      <c r="B58" s="187"/>
      <c r="C58" s="279"/>
      <c r="D58" s="187"/>
      <c r="E58" s="187"/>
      <c r="F58" s="187"/>
      <c r="G58" s="187"/>
      <c r="H58" s="279"/>
      <c r="I58" s="187"/>
      <c r="J58" s="185"/>
      <c r="K58" s="185"/>
      <c r="L58" s="185"/>
      <c r="M58" s="184"/>
      <c r="O58">
        <v>1</v>
      </c>
      <c r="P58">
        <f aca="true" t="shared" si="8" ref="P58:P64">H104</f>
        <v>0</v>
      </c>
    </row>
    <row r="59" spans="1:16" ht="18" customHeight="1">
      <c r="A59" s="225"/>
      <c r="B59" s="185"/>
      <c r="C59" s="279"/>
      <c r="D59" s="185"/>
      <c r="E59" s="185"/>
      <c r="F59" s="185"/>
      <c r="G59" s="185"/>
      <c r="H59" s="279"/>
      <c r="I59" s="185"/>
      <c r="J59" s="185"/>
      <c r="K59" s="185"/>
      <c r="L59" s="185"/>
      <c r="M59" s="184"/>
      <c r="O59">
        <v>1</v>
      </c>
      <c r="P59">
        <f t="shared" si="8"/>
        <v>0</v>
      </c>
    </row>
    <row r="60" spans="1:16" ht="18" customHeight="1">
      <c r="A60" s="225"/>
      <c r="B60" s="185"/>
      <c r="C60" s="279"/>
      <c r="D60" s="185"/>
      <c r="E60" s="185"/>
      <c r="F60" s="185"/>
      <c r="G60" s="185"/>
      <c r="H60" s="279"/>
      <c r="I60" s="185"/>
      <c r="J60" s="185"/>
      <c r="K60" s="185"/>
      <c r="L60" s="185"/>
      <c r="M60" s="184"/>
      <c r="O60">
        <v>1</v>
      </c>
      <c r="P60">
        <f t="shared" si="8"/>
        <v>0</v>
      </c>
    </row>
    <row r="61" spans="1:16" ht="18" customHeight="1">
      <c r="A61" s="225"/>
      <c r="B61" s="185"/>
      <c r="C61" s="279"/>
      <c r="D61" s="185"/>
      <c r="E61" s="185"/>
      <c r="F61" s="185"/>
      <c r="G61" s="185"/>
      <c r="H61" s="279"/>
      <c r="I61" s="185"/>
      <c r="J61" s="185"/>
      <c r="K61" s="185"/>
      <c r="L61" s="185"/>
      <c r="M61" s="184"/>
      <c r="O61">
        <v>1</v>
      </c>
      <c r="P61">
        <f t="shared" si="8"/>
        <v>0</v>
      </c>
    </row>
    <row r="62" spans="1:16" ht="18" customHeight="1" thickBot="1">
      <c r="A62" s="225"/>
      <c r="B62" s="185"/>
      <c r="C62" s="280"/>
      <c r="D62" s="185"/>
      <c r="E62" s="185"/>
      <c r="F62" s="185"/>
      <c r="G62" s="185"/>
      <c r="H62" s="280"/>
      <c r="I62" s="185"/>
      <c r="J62" s="185"/>
      <c r="K62" s="185"/>
      <c r="L62" s="185"/>
      <c r="M62" s="184"/>
      <c r="O62">
        <v>1</v>
      </c>
      <c r="P62">
        <f t="shared" si="8"/>
        <v>0</v>
      </c>
    </row>
    <row r="63" spans="1:16" ht="18" customHeight="1" thickTop="1">
      <c r="A63" s="225" t="s">
        <v>149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4"/>
      <c r="O63">
        <v>1</v>
      </c>
      <c r="P63">
        <f t="shared" si="8"/>
        <v>0</v>
      </c>
    </row>
    <row r="64" spans="1:16" ht="18" customHeight="1" thickBot="1">
      <c r="A64" s="225"/>
      <c r="B64" s="270" t="s">
        <v>295</v>
      </c>
      <c r="C64" s="185"/>
      <c r="D64" s="185"/>
      <c r="E64" s="185"/>
      <c r="F64" s="185"/>
      <c r="G64" s="270" t="s">
        <v>295</v>
      </c>
      <c r="H64" s="185"/>
      <c r="I64" s="185"/>
      <c r="J64" s="185"/>
      <c r="K64" s="185"/>
      <c r="L64" s="185"/>
      <c r="M64" s="184"/>
      <c r="O64">
        <v>1</v>
      </c>
      <c r="P64">
        <f t="shared" si="8"/>
        <v>0</v>
      </c>
    </row>
    <row r="65" spans="1:16" ht="18" customHeight="1" thickTop="1">
      <c r="A65" s="271">
        <v>1</v>
      </c>
      <c r="B65" s="258"/>
      <c r="C65" s="185"/>
      <c r="D65" s="272">
        <v>4</v>
      </c>
      <c r="E65" s="185"/>
      <c r="F65" s="185"/>
      <c r="G65" s="258"/>
      <c r="H65" s="185"/>
      <c r="I65" s="185"/>
      <c r="J65" s="185"/>
      <c r="K65" s="185"/>
      <c r="L65" s="185"/>
      <c r="M65" s="184"/>
      <c r="O65">
        <v>1</v>
      </c>
      <c r="P65">
        <f>C123</f>
        <v>0</v>
      </c>
    </row>
    <row r="66" spans="1:16" ht="18" customHeight="1" thickBot="1">
      <c r="A66" s="271">
        <v>2</v>
      </c>
      <c r="B66" s="260"/>
      <c r="C66" s="185"/>
      <c r="D66" s="272">
        <v>5</v>
      </c>
      <c r="E66" s="185"/>
      <c r="F66" s="185"/>
      <c r="G66" s="259"/>
      <c r="H66" s="185"/>
      <c r="I66" s="185"/>
      <c r="J66" s="185"/>
      <c r="K66" s="185"/>
      <c r="L66" s="185"/>
      <c r="M66" s="184"/>
      <c r="O66">
        <v>1</v>
      </c>
      <c r="P66">
        <f aca="true" t="shared" si="9" ref="P66:P72">C124</f>
        <v>0</v>
      </c>
    </row>
    <row r="67" spans="1:16" ht="18" customHeight="1" thickBot="1" thickTop="1">
      <c r="A67" s="271">
        <v>3</v>
      </c>
      <c r="B67" s="259"/>
      <c r="C67" s="185"/>
      <c r="D67" s="272"/>
      <c r="E67" s="185"/>
      <c r="F67" s="185"/>
      <c r="G67" s="185"/>
      <c r="H67" s="185"/>
      <c r="I67" s="185"/>
      <c r="J67" s="185"/>
      <c r="K67" s="185"/>
      <c r="L67" s="185"/>
      <c r="M67" s="184"/>
      <c r="O67">
        <v>1</v>
      </c>
      <c r="P67">
        <f t="shared" si="9"/>
        <v>0</v>
      </c>
    </row>
    <row r="68" spans="1:16" ht="18" customHeight="1" thickTop="1">
      <c r="A68" s="225" t="s">
        <v>148</v>
      </c>
      <c r="B68" s="185"/>
      <c r="C68" s="185"/>
      <c r="D68" s="185"/>
      <c r="E68" s="185"/>
      <c r="F68" s="185" t="s">
        <v>147</v>
      </c>
      <c r="G68" s="185"/>
      <c r="H68" s="185"/>
      <c r="I68" s="185"/>
      <c r="J68" s="185"/>
      <c r="K68" s="185"/>
      <c r="L68" s="185"/>
      <c r="M68" s="184"/>
      <c r="O68">
        <v>1</v>
      </c>
      <c r="P68">
        <f t="shared" si="9"/>
        <v>0</v>
      </c>
    </row>
    <row r="69" spans="1:16" ht="18" customHeight="1">
      <c r="A69" s="22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4"/>
      <c r="O69">
        <v>1</v>
      </c>
      <c r="P69">
        <f t="shared" si="9"/>
        <v>0</v>
      </c>
    </row>
    <row r="70" spans="1:16" ht="18" customHeight="1">
      <c r="A70" s="22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4"/>
      <c r="O70">
        <v>1</v>
      </c>
      <c r="P70">
        <f t="shared" si="9"/>
        <v>0</v>
      </c>
    </row>
    <row r="71" spans="1:16" ht="18" customHeight="1">
      <c r="A71" s="22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4"/>
      <c r="O71">
        <v>1</v>
      </c>
      <c r="P71">
        <f t="shared" si="9"/>
        <v>0</v>
      </c>
    </row>
    <row r="72" spans="1:16" ht="18" customHeight="1" thickBot="1">
      <c r="A72" s="226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8"/>
      <c r="O72">
        <v>1</v>
      </c>
      <c r="P72">
        <f t="shared" si="9"/>
        <v>0</v>
      </c>
    </row>
    <row r="73" spans="1:16" ht="18" customHeight="1" thickTop="1">
      <c r="A73" s="219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1"/>
      <c r="O73">
        <v>1</v>
      </c>
      <c r="P73">
        <f>H123</f>
        <v>0</v>
      </c>
    </row>
    <row r="74" spans="1:16" ht="18" customHeight="1" thickBot="1">
      <c r="A74" s="222" t="s">
        <v>152</v>
      </c>
      <c r="B74" s="185"/>
      <c r="C74" s="185"/>
      <c r="D74" s="282"/>
      <c r="E74" s="283"/>
      <c r="F74" s="283"/>
      <c r="G74" s="284"/>
      <c r="H74" s="223"/>
      <c r="I74" s="185"/>
      <c r="J74" s="185"/>
      <c r="K74" s="185"/>
      <c r="L74" s="185"/>
      <c r="M74" s="184"/>
      <c r="O74">
        <v>1</v>
      </c>
      <c r="P74">
        <f aca="true" t="shared" si="10" ref="P74:P80">H124</f>
        <v>0</v>
      </c>
    </row>
    <row r="75" spans="1:16" ht="18" customHeight="1" thickBot="1" thickTop="1">
      <c r="A75" s="224" t="s">
        <v>150</v>
      </c>
      <c r="B75" s="187"/>
      <c r="C75" s="281"/>
      <c r="D75" s="187"/>
      <c r="E75" s="187"/>
      <c r="F75" s="187"/>
      <c r="G75" s="187"/>
      <c r="H75" s="187"/>
      <c r="I75" s="187"/>
      <c r="J75" s="185"/>
      <c r="K75" s="185"/>
      <c r="L75" s="185"/>
      <c r="M75" s="184"/>
      <c r="O75">
        <v>1</v>
      </c>
      <c r="P75">
        <f t="shared" si="10"/>
        <v>0</v>
      </c>
    </row>
    <row r="76" spans="1:16" ht="18" customHeight="1" thickTop="1">
      <c r="A76" s="224"/>
      <c r="B76" s="187"/>
      <c r="C76" s="278"/>
      <c r="D76" s="187"/>
      <c r="E76" s="187"/>
      <c r="F76" s="187"/>
      <c r="G76" s="187"/>
      <c r="H76" s="278"/>
      <c r="I76" s="187"/>
      <c r="J76" s="185"/>
      <c r="K76" s="185"/>
      <c r="L76" s="185"/>
      <c r="M76" s="184"/>
      <c r="O76">
        <v>1</v>
      </c>
      <c r="P76">
        <f t="shared" si="10"/>
        <v>0</v>
      </c>
    </row>
    <row r="77" spans="1:16" ht="18" customHeight="1">
      <c r="A77" s="224"/>
      <c r="B77" s="187"/>
      <c r="C77" s="279"/>
      <c r="D77" s="187"/>
      <c r="E77" s="187"/>
      <c r="F77" s="187"/>
      <c r="G77" s="187"/>
      <c r="H77" s="279"/>
      <c r="I77" s="187"/>
      <c r="J77" s="185"/>
      <c r="K77" s="185"/>
      <c r="L77" s="185"/>
      <c r="M77" s="184"/>
      <c r="O77">
        <v>1</v>
      </c>
      <c r="P77">
        <f t="shared" si="10"/>
        <v>0</v>
      </c>
    </row>
    <row r="78" spans="1:16" ht="18" customHeight="1">
      <c r="A78" s="224"/>
      <c r="B78" s="187"/>
      <c r="C78" s="279"/>
      <c r="D78" s="187"/>
      <c r="E78" s="187"/>
      <c r="F78" s="187"/>
      <c r="G78" s="187"/>
      <c r="H78" s="279"/>
      <c r="I78" s="187"/>
      <c r="J78" s="185"/>
      <c r="K78" s="185"/>
      <c r="L78" s="185"/>
      <c r="M78" s="184"/>
      <c r="O78">
        <v>1</v>
      </c>
      <c r="P78">
        <f t="shared" si="10"/>
        <v>0</v>
      </c>
    </row>
    <row r="79" spans="1:16" ht="18" customHeight="1">
      <c r="A79" s="224"/>
      <c r="B79" s="187"/>
      <c r="C79" s="279"/>
      <c r="D79" s="187"/>
      <c r="E79" s="187"/>
      <c r="F79" s="187"/>
      <c r="G79" s="187"/>
      <c r="H79" s="279"/>
      <c r="I79" s="187"/>
      <c r="J79" s="185"/>
      <c r="K79" s="185"/>
      <c r="L79" s="185"/>
      <c r="M79" s="184"/>
      <c r="O79">
        <v>1</v>
      </c>
      <c r="P79">
        <f t="shared" si="10"/>
        <v>0</v>
      </c>
    </row>
    <row r="80" spans="1:41" ht="18" customHeight="1">
      <c r="A80" s="225"/>
      <c r="B80" s="185"/>
      <c r="C80" s="279"/>
      <c r="D80" s="185"/>
      <c r="E80" s="185"/>
      <c r="F80" s="185"/>
      <c r="G80" s="185"/>
      <c r="H80" s="279"/>
      <c r="I80" s="185"/>
      <c r="J80" s="185"/>
      <c r="K80" s="185"/>
      <c r="L80" s="185"/>
      <c r="M80" s="184"/>
      <c r="O80">
        <v>1</v>
      </c>
      <c r="P80">
        <f t="shared" si="10"/>
        <v>0</v>
      </c>
      <c r="AK80">
        <v>1</v>
      </c>
      <c r="AO80">
        <v>2</v>
      </c>
    </row>
    <row r="81" spans="1:47" ht="18" customHeight="1">
      <c r="A81" s="225"/>
      <c r="B81" s="185"/>
      <c r="C81" s="279"/>
      <c r="D81" s="185"/>
      <c r="E81" s="185"/>
      <c r="F81" s="185"/>
      <c r="G81" s="185"/>
      <c r="H81" s="279"/>
      <c r="I81" s="185"/>
      <c r="J81" s="185"/>
      <c r="K81" s="185"/>
      <c r="L81" s="185"/>
      <c r="M81" s="184"/>
      <c r="O81">
        <v>1</v>
      </c>
      <c r="P81">
        <f>C144</f>
        <v>0</v>
      </c>
      <c r="AK81" s="252"/>
      <c r="AL81" t="s">
        <v>284</v>
      </c>
      <c r="AO81">
        <v>1</v>
      </c>
      <c r="AQ81">
        <v>1</v>
      </c>
      <c r="AS81">
        <v>1</v>
      </c>
      <c r="AU81">
        <v>1</v>
      </c>
    </row>
    <row r="82" spans="1:44" ht="18" customHeight="1">
      <c r="A82" s="225"/>
      <c r="B82" s="185"/>
      <c r="C82" s="279"/>
      <c r="D82" s="185"/>
      <c r="E82" s="185"/>
      <c r="F82" s="185"/>
      <c r="G82" s="185"/>
      <c r="H82" s="279"/>
      <c r="I82" s="185"/>
      <c r="J82" s="185"/>
      <c r="K82" s="185"/>
      <c r="L82" s="185"/>
      <c r="M82" s="184"/>
      <c r="O82">
        <v>1</v>
      </c>
      <c r="P82">
        <f aca="true" t="shared" si="11" ref="P82:P88">C145</f>
        <v>0</v>
      </c>
      <c r="AK82" s="252" t="s">
        <v>30</v>
      </c>
      <c r="AL82">
        <f>IF(AO81=1,"",AL83)</f>
      </c>
      <c r="AN82">
        <f>IF(AQ81=1,"",AN83)</f>
      </c>
      <c r="AP82">
        <f>IF(AS81=1,"",AP83)</f>
      </c>
      <c r="AR82">
        <f>IF(AU81=1,"",AR83)</f>
      </c>
    </row>
    <row r="83" spans="1:44" ht="18" customHeight="1" thickBot="1">
      <c r="A83" s="225"/>
      <c r="B83" s="185"/>
      <c r="C83" s="280"/>
      <c r="D83" s="185"/>
      <c r="E83" s="185"/>
      <c r="F83" s="185"/>
      <c r="G83" s="185"/>
      <c r="H83" s="280"/>
      <c r="I83" s="185"/>
      <c r="J83" s="185"/>
      <c r="K83" s="185"/>
      <c r="L83" s="185"/>
      <c r="M83" s="184"/>
      <c r="O83">
        <v>1</v>
      </c>
      <c r="P83">
        <f t="shared" si="11"/>
        <v>0</v>
      </c>
      <c r="AK83" s="252" t="s">
        <v>109</v>
      </c>
      <c r="AL83">
        <f>IF(AO81=2,AK82,AL84)</f>
      </c>
      <c r="AN83">
        <f>IF(AQ81=2,AK82,AN84)</f>
      </c>
      <c r="AP83">
        <f>IF(AS81=2,AK82,AP84)</f>
      </c>
      <c r="AR83">
        <f>IF(AU81=2,AK82,AR84)</f>
      </c>
    </row>
    <row r="84" spans="1:44" ht="18" customHeight="1" thickTop="1">
      <c r="A84" s="225" t="s">
        <v>149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4"/>
      <c r="O84">
        <v>1</v>
      </c>
      <c r="P84">
        <f t="shared" si="11"/>
        <v>0</v>
      </c>
      <c r="AK84" s="252" t="s">
        <v>48</v>
      </c>
      <c r="AL84">
        <f>IF(AO81=3,AK83,AL85)</f>
      </c>
      <c r="AN84">
        <f>IF(AQ81=3,AK83,AN85)</f>
      </c>
      <c r="AP84">
        <f>IF(AS81=3,AK83,AP85)</f>
      </c>
      <c r="AR84">
        <f>IF(AU81=3,AK83,AR85)</f>
      </c>
    </row>
    <row r="85" spans="1:44" ht="18" customHeight="1" thickBot="1">
      <c r="A85" s="225"/>
      <c r="B85" s="270" t="s">
        <v>295</v>
      </c>
      <c r="C85" s="185"/>
      <c r="D85" s="185"/>
      <c r="E85" s="185"/>
      <c r="F85" s="185"/>
      <c r="G85" s="270" t="s">
        <v>295</v>
      </c>
      <c r="H85" s="185"/>
      <c r="I85" s="185"/>
      <c r="J85" s="185"/>
      <c r="K85" s="185"/>
      <c r="L85" s="185"/>
      <c r="M85" s="184"/>
      <c r="O85">
        <v>1</v>
      </c>
      <c r="P85">
        <f t="shared" si="11"/>
        <v>0</v>
      </c>
      <c r="AK85" s="252" t="s">
        <v>111</v>
      </c>
      <c r="AL85">
        <f>IF(AO81=4,AK84,AL86)</f>
      </c>
      <c r="AN85">
        <f>IF(AQ81=4,CE107,AN86)</f>
      </c>
      <c r="AP85">
        <f>IF(AS81=4,CD127,AP86)</f>
      </c>
      <c r="AR85">
        <f>IF(AU81=4,CD127,AR86)</f>
      </c>
    </row>
    <row r="86" spans="1:44" ht="18" customHeight="1" thickTop="1">
      <c r="A86" s="271">
        <v>1</v>
      </c>
      <c r="B86" s="258"/>
      <c r="C86" s="185"/>
      <c r="D86" s="272">
        <v>4</v>
      </c>
      <c r="E86" s="185"/>
      <c r="F86" s="185"/>
      <c r="G86" s="258"/>
      <c r="H86" s="185"/>
      <c r="I86" s="185"/>
      <c r="J86" s="185"/>
      <c r="K86" s="185"/>
      <c r="L86" s="185"/>
      <c r="M86" s="184"/>
      <c r="O86">
        <v>1</v>
      </c>
      <c r="P86">
        <f t="shared" si="11"/>
        <v>0</v>
      </c>
      <c r="AK86" s="252" t="s">
        <v>115</v>
      </c>
      <c r="AL86">
        <f>IF(AO81=5,AK85,AL87)</f>
      </c>
      <c r="AN86">
        <f>IF(AQ81=5,CE106,AN87)</f>
      </c>
      <c r="AP86">
        <f>IF(AS81=5,EB124,AP87)</f>
      </c>
      <c r="AR86">
        <f>IF(AU81=5,EB124,AR87)</f>
      </c>
    </row>
    <row r="87" spans="1:44" ht="18" customHeight="1" thickBot="1">
      <c r="A87" s="271">
        <v>2</v>
      </c>
      <c r="B87" s="260"/>
      <c r="C87" s="185"/>
      <c r="D87" s="272">
        <v>5</v>
      </c>
      <c r="E87" s="185"/>
      <c r="F87" s="185"/>
      <c r="G87" s="259"/>
      <c r="H87" s="185"/>
      <c r="I87" s="185"/>
      <c r="J87" s="185"/>
      <c r="K87" s="185"/>
      <c r="L87" s="185"/>
      <c r="M87" s="184"/>
      <c r="O87">
        <v>1</v>
      </c>
      <c r="P87">
        <f t="shared" si="11"/>
        <v>0</v>
      </c>
      <c r="AK87" s="253" t="s">
        <v>145</v>
      </c>
      <c r="AL87">
        <f>IF(AO81=6,AK86,AL88)</f>
      </c>
      <c r="AN87">
        <f>IF(AQ81=6,CI106,AN88)</f>
      </c>
      <c r="AP87">
        <f>IF(AS81=6,CK106,AP88)</f>
      </c>
      <c r="AR87">
        <f>IF(AU81=6,CK106,AR88)</f>
      </c>
    </row>
    <row r="88" spans="1:44" ht="18" customHeight="1" thickBot="1" thickTop="1">
      <c r="A88" s="271">
        <v>3</v>
      </c>
      <c r="B88" s="259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4"/>
      <c r="O88">
        <v>1</v>
      </c>
      <c r="P88">
        <f t="shared" si="11"/>
        <v>0</v>
      </c>
      <c r="AK88" s="253" t="s">
        <v>285</v>
      </c>
      <c r="AL88">
        <f>IF(AO81=7,AK87,AL89)</f>
      </c>
      <c r="AN88">
        <f>IF(AQ81=7,DC106,AN89)</f>
      </c>
      <c r="AP88">
        <f>IF(AS81=7,DE106,AP89)</f>
      </c>
      <c r="AR88">
        <f>IF(AU81=7,DE106,AR89)</f>
      </c>
    </row>
    <row r="89" spans="1:44" ht="18" customHeight="1" thickTop="1">
      <c r="A89" s="225" t="s">
        <v>148</v>
      </c>
      <c r="B89" s="185"/>
      <c r="C89" s="185"/>
      <c r="D89" s="185"/>
      <c r="E89" s="185"/>
      <c r="F89" s="185" t="s">
        <v>147</v>
      </c>
      <c r="G89" s="185"/>
      <c r="H89" s="185"/>
      <c r="I89" s="185"/>
      <c r="J89" s="185"/>
      <c r="K89" s="185"/>
      <c r="L89" s="185"/>
      <c r="M89" s="184"/>
      <c r="O89">
        <v>1</v>
      </c>
      <c r="P89">
        <f>H144</f>
        <v>0</v>
      </c>
      <c r="AK89" s="252" t="s">
        <v>117</v>
      </c>
      <c r="AL89">
        <f>IF(AO81=8,AK88,AL90)</f>
      </c>
      <c r="AN89">
        <f>IF(AQ81=8,DC107,AN90)</f>
      </c>
      <c r="AP89">
        <f>IF(AS81=8,DE107,AP90)</f>
      </c>
      <c r="AR89">
        <f>IF(AU81=8,DE107,AR90)</f>
      </c>
    </row>
    <row r="90" spans="1:44" ht="18" customHeight="1">
      <c r="A90" s="22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4"/>
      <c r="O90">
        <v>1</v>
      </c>
      <c r="P90">
        <f aca="true" t="shared" si="12" ref="P90:P96">H145</f>
        <v>0</v>
      </c>
      <c r="AK90" t="s">
        <v>287</v>
      </c>
      <c r="AL90">
        <f>IF(AO81=9,AK89,AL91)</f>
      </c>
      <c r="AN90">
        <f>IF(AQ81=9,CI107,AN91)</f>
      </c>
      <c r="AP90">
        <f>IF(AS81=9,CK107,AP91)</f>
      </c>
      <c r="AR90">
        <f>IF(AU81=9,CK107,AR91)</f>
      </c>
    </row>
    <row r="91" spans="1:44" ht="18" customHeight="1">
      <c r="A91" s="22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4"/>
      <c r="O91">
        <v>1</v>
      </c>
      <c r="P91">
        <f t="shared" si="12"/>
        <v>0</v>
      </c>
      <c r="AK91" s="252" t="s">
        <v>96</v>
      </c>
      <c r="AL91">
        <f>IF(AO81=10,AK90,AL92)</f>
      </c>
      <c r="AN91">
        <f>IF(AQ81=10,AK90,AN92)</f>
      </c>
      <c r="AP91">
        <f>IF(AS81=10,AK90,AP92)</f>
      </c>
      <c r="AR91">
        <f>IF(AU81=10,AK90,AR92)</f>
      </c>
    </row>
    <row r="92" spans="1:44" ht="18" customHeight="1">
      <c r="A92" s="22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4"/>
      <c r="O92">
        <v>1</v>
      </c>
      <c r="P92">
        <f t="shared" si="12"/>
        <v>0</v>
      </c>
      <c r="AK92" s="252" t="s">
        <v>47</v>
      </c>
      <c r="AL92">
        <f>IF(AO81=11,AK91,AL93)</f>
      </c>
      <c r="AN92">
        <f>IF(AQ81=11,AK91,AN93)</f>
      </c>
      <c r="AP92">
        <f>IF(AS81=11,AK91,AP93)</f>
      </c>
      <c r="AR92">
        <f>IF(AU81=11,AK91,AR93)</f>
      </c>
    </row>
    <row r="93" spans="1:44" ht="18" customHeight="1">
      <c r="A93" s="22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4"/>
      <c r="O93">
        <v>1</v>
      </c>
      <c r="P93">
        <f t="shared" si="12"/>
        <v>0</v>
      </c>
      <c r="AK93" s="252" t="s">
        <v>52</v>
      </c>
      <c r="AL93">
        <f>IF(AO81=12,AK92,AL94)</f>
      </c>
      <c r="AN93">
        <f>IF(AQ81=12,AK92,AN94)</f>
      </c>
      <c r="AP93">
        <f>IF(AS81=12,AK92,AP94)</f>
      </c>
      <c r="AR93">
        <f>IF(AU81=12,AK92,AR94)</f>
      </c>
    </row>
    <row r="94" spans="1:44" ht="18" customHeight="1">
      <c r="A94" s="22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4"/>
      <c r="O94">
        <v>1</v>
      </c>
      <c r="P94">
        <f t="shared" si="12"/>
        <v>0</v>
      </c>
      <c r="AK94" s="252" t="s">
        <v>99</v>
      </c>
      <c r="AL94">
        <f>IF(AO81=13,AK93,AL95)</f>
      </c>
      <c r="AN94">
        <f>IF(AQ81=13,AK93,AN95)</f>
      </c>
      <c r="AP94">
        <f>IF(AS81=13,AK93,AP95)</f>
      </c>
      <c r="AR94">
        <f>IF(AU81=13,AK93,AR95)</f>
      </c>
    </row>
    <row r="95" spans="1:44" ht="18" customHeight="1">
      <c r="A95" s="22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4"/>
      <c r="O95">
        <v>1</v>
      </c>
      <c r="P95">
        <f t="shared" si="12"/>
        <v>0</v>
      </c>
      <c r="AK95" s="252" t="s">
        <v>57</v>
      </c>
      <c r="AL95">
        <f>IF(AO81=14,AK94,AL96)</f>
      </c>
      <c r="AN95">
        <f>IF(AQ81=14,AK94,AN96)</f>
      </c>
      <c r="AP95">
        <f>IF(AS81=14,AK94,AP96)</f>
      </c>
      <c r="AR95">
        <f>IF(AU81=14,AK94,AR96)</f>
      </c>
    </row>
    <row r="96" spans="1:44" ht="18" customHeight="1">
      <c r="A96" s="22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4"/>
      <c r="O96">
        <v>1</v>
      </c>
      <c r="P96">
        <f t="shared" si="12"/>
        <v>0</v>
      </c>
      <c r="AI96" s="252"/>
      <c r="AJ96" s="252"/>
      <c r="AK96" s="252" t="s">
        <v>87</v>
      </c>
      <c r="AL96">
        <f>IF(AO81=15,AK95,AL97)</f>
      </c>
      <c r="AN96">
        <f>IF(AQ81=15,AK95,AN97)</f>
      </c>
      <c r="AP96">
        <f>IF(AS81=15,AK95,AP97)</f>
      </c>
      <c r="AR96">
        <f>IF(AU81=15,AK95,AR97)</f>
      </c>
    </row>
    <row r="97" spans="1:44" ht="18" customHeight="1">
      <c r="A97" s="22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4"/>
      <c r="O97">
        <v>1</v>
      </c>
      <c r="P97">
        <f>C165</f>
        <v>0</v>
      </c>
      <c r="AI97" s="252"/>
      <c r="AJ97" s="252"/>
      <c r="AK97" s="252" t="s">
        <v>122</v>
      </c>
      <c r="AL97">
        <f>IF(AO81=16,AK96,AL98)</f>
      </c>
      <c r="AN97">
        <f>IF(AQ81=16,AK96,AN98)</f>
      </c>
      <c r="AP97">
        <f>IF(AS81=16,AK96,AP98)</f>
      </c>
      <c r="AR97">
        <f>IF(AU81=16,AK96,AR98)</f>
      </c>
    </row>
    <row r="98" spans="1:44" ht="18" customHeight="1">
      <c r="A98" s="22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4"/>
      <c r="O98">
        <v>1</v>
      </c>
      <c r="P98">
        <f aca="true" t="shared" si="13" ref="P98:P104">C166</f>
        <v>0</v>
      </c>
      <c r="AI98" s="252"/>
      <c r="AJ98" s="252"/>
      <c r="AK98" s="252" t="s">
        <v>105</v>
      </c>
      <c r="AL98">
        <f>IF(AO81=17,AK97,AN99)</f>
      </c>
      <c r="AN98">
        <f>IF(AQ81=17,AK97,AP99)</f>
      </c>
      <c r="AP98">
        <f>IF(AS81=17,AK97,AR99)</f>
      </c>
      <c r="AR98">
        <f>IF(AU81=17,AK97,AT99)</f>
      </c>
    </row>
    <row r="99" spans="1:46" ht="18" customHeight="1" thickBot="1">
      <c r="A99" s="232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2"/>
      <c r="O99">
        <v>1</v>
      </c>
      <c r="P99">
        <f t="shared" si="13"/>
        <v>0</v>
      </c>
      <c r="AK99" s="252"/>
      <c r="AL99" s="252"/>
      <c r="AN99">
        <f>IF(AO81=18,AK98,"")</f>
      </c>
      <c r="AP99">
        <f>IF(AQ81=18,AK98,"")</f>
      </c>
      <c r="AR99">
        <f>IF(AS81=18,AK98,"")</f>
      </c>
      <c r="AT99">
        <f>IF(AU81=18,AK98,"")</f>
      </c>
    </row>
    <row r="100" spans="1:16" ht="18" customHeight="1" thickTop="1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9"/>
      <c r="O100">
        <v>1</v>
      </c>
      <c r="P100">
        <f t="shared" si="13"/>
        <v>0</v>
      </c>
    </row>
    <row r="101" spans="1:16" ht="18" customHeight="1" thickBot="1">
      <c r="A101" s="188" t="s">
        <v>178</v>
      </c>
      <c r="B101" s="185"/>
      <c r="C101" s="185"/>
      <c r="D101" s="282"/>
      <c r="E101" s="283"/>
      <c r="F101" s="283"/>
      <c r="G101" s="284"/>
      <c r="H101" s="223"/>
      <c r="I101" s="223"/>
      <c r="J101" s="223"/>
      <c r="K101" s="223"/>
      <c r="L101" s="185"/>
      <c r="M101" s="230"/>
      <c r="O101">
        <v>1</v>
      </c>
      <c r="P101">
        <f t="shared" si="13"/>
        <v>0</v>
      </c>
    </row>
    <row r="102" spans="1:16" ht="18" customHeight="1" thickBot="1" thickTop="1">
      <c r="A102" s="187" t="s">
        <v>150</v>
      </c>
      <c r="B102" s="187"/>
      <c r="C102" s="281"/>
      <c r="D102" s="187"/>
      <c r="E102" s="187"/>
      <c r="F102" s="187"/>
      <c r="G102" s="187"/>
      <c r="H102" s="187"/>
      <c r="I102" s="187"/>
      <c r="J102" s="187"/>
      <c r="K102" s="187"/>
      <c r="L102" s="187"/>
      <c r="M102" s="230"/>
      <c r="O102">
        <v>1</v>
      </c>
      <c r="P102">
        <f t="shared" si="13"/>
        <v>0</v>
      </c>
    </row>
    <row r="103" spans="1:16" ht="18" customHeight="1" thickTop="1">
      <c r="A103" s="187"/>
      <c r="B103" s="187">
        <v>1</v>
      </c>
      <c r="C103" s="278"/>
      <c r="D103" s="187"/>
      <c r="E103" s="187"/>
      <c r="F103" s="187"/>
      <c r="G103" s="185"/>
      <c r="H103" s="278"/>
      <c r="I103" s="185"/>
      <c r="J103" s="185"/>
      <c r="K103" s="185"/>
      <c r="L103" s="185"/>
      <c r="M103" s="230"/>
      <c r="O103">
        <v>1</v>
      </c>
      <c r="P103">
        <f t="shared" si="13"/>
        <v>0</v>
      </c>
    </row>
    <row r="104" spans="1:30" ht="18" customHeight="1">
      <c r="A104" s="187"/>
      <c r="B104" s="187">
        <v>2</v>
      </c>
      <c r="C104" s="279"/>
      <c r="D104" s="187"/>
      <c r="E104" s="187"/>
      <c r="F104" s="187"/>
      <c r="G104" s="185"/>
      <c r="H104" s="279"/>
      <c r="I104" s="185"/>
      <c r="J104" s="185"/>
      <c r="K104" s="185"/>
      <c r="L104" s="185"/>
      <c r="M104" s="230"/>
      <c r="O104">
        <v>1</v>
      </c>
      <c r="P104">
        <f t="shared" si="13"/>
        <v>0</v>
      </c>
      <c r="AC104">
        <v>1</v>
      </c>
      <c r="AD104" t="str">
        <f>IF(SUM(D14:D20,F14:F20)=33,"you are at the max no further adjustment need","You need to adjust your score to a min of 33 points")</f>
        <v>You need to adjust your score to a min of 33 points</v>
      </c>
    </row>
    <row r="105" spans="1:29" ht="18" customHeight="1">
      <c r="A105" s="187"/>
      <c r="B105" s="187">
        <v>3</v>
      </c>
      <c r="C105" s="279"/>
      <c r="D105" s="187"/>
      <c r="E105" s="187"/>
      <c r="F105" s="187"/>
      <c r="G105" s="185"/>
      <c r="H105" s="279"/>
      <c r="I105" s="185"/>
      <c r="J105" s="185"/>
      <c r="K105" s="185"/>
      <c r="L105" s="185"/>
      <c r="M105" s="230"/>
      <c r="O105">
        <v>1</v>
      </c>
      <c r="P105">
        <f>H165</f>
        <v>0</v>
      </c>
      <c r="AB105" t="s">
        <v>181</v>
      </c>
      <c r="AC105" t="str">
        <f>IF(AC104=2,AB105,AC106)</f>
        <v>Select your sex</v>
      </c>
    </row>
    <row r="106" spans="1:109" ht="18" customHeight="1">
      <c r="A106" s="187"/>
      <c r="B106" s="187">
        <v>4</v>
      </c>
      <c r="C106" s="279"/>
      <c r="D106" s="187"/>
      <c r="E106" s="187"/>
      <c r="F106" s="187"/>
      <c r="G106" s="185"/>
      <c r="H106" s="279"/>
      <c r="I106" s="185"/>
      <c r="J106" s="185"/>
      <c r="K106" s="185"/>
      <c r="L106" s="185"/>
      <c r="M106" s="230"/>
      <c r="O106">
        <v>1</v>
      </c>
      <c r="P106">
        <f aca="true" t="shared" si="14" ref="P106:P112">H166</f>
        <v>0</v>
      </c>
      <c r="AB106" t="s">
        <v>182</v>
      </c>
      <c r="AC106" t="str">
        <f>IF(AC104=3,AB106,"Select your sex")</f>
        <v>Select your sex</v>
      </c>
      <c r="BZ106">
        <f>IF(AL82=AB118,D25,0)</f>
        <v>0</v>
      </c>
      <c r="CA106">
        <f>IF(AN82=AB118,D26,0)</f>
        <v>0</v>
      </c>
      <c r="CB106">
        <f>IF(AP82=AB118,D27,0)</f>
        <v>0</v>
      </c>
      <c r="CC106">
        <f>IF(AR82=AB118,D28,0)</f>
        <v>0</v>
      </c>
      <c r="CD106">
        <f>IF(AL82=AB125,D25,0)</f>
        <v>0</v>
      </c>
      <c r="CE106">
        <f>IF(AN82=AB125,D26,0)</f>
        <v>0</v>
      </c>
      <c r="CF106">
        <f>IF(AP82=AB125,D27,0)</f>
        <v>0</v>
      </c>
      <c r="CG106">
        <f>IF(AR82=AB125,D28,0)</f>
        <v>0</v>
      </c>
      <c r="CH106">
        <f>IF(AL82=AB132,D25,0)</f>
        <v>0</v>
      </c>
      <c r="CI106">
        <f>IF(AN82=AB132,D26,0)</f>
        <v>0</v>
      </c>
      <c r="CJ106">
        <f>IF(AP82=AB132,D27,0)</f>
        <v>0</v>
      </c>
      <c r="CK106">
        <f>IF(AR82=AB132,D28,0)</f>
        <v>0</v>
      </c>
      <c r="CL106">
        <f>IF(AL82=AB146,D25,0)</f>
        <v>0</v>
      </c>
      <c r="CM106">
        <f>IF(AN82=AB146,D26,0)</f>
        <v>0</v>
      </c>
      <c r="CN106">
        <f>IF(AP82=AB146,D27,0)</f>
        <v>0</v>
      </c>
      <c r="CO106">
        <f>IF(AR82=AB146,D28,0)</f>
        <v>0</v>
      </c>
      <c r="CP106">
        <f>IF(AL82=AB150,D25,0)</f>
        <v>0</v>
      </c>
      <c r="CQ106">
        <f>IF(AN82=AB150,D26,0)</f>
        <v>0</v>
      </c>
      <c r="CR106">
        <f>IF(AP82=AB150,D27,0)</f>
        <v>0</v>
      </c>
      <c r="CS106">
        <f>IF(AR82=AB150,D28,0)</f>
        <v>0</v>
      </c>
      <c r="CT106">
        <f>IF(AL82=AB163,D25,0)</f>
        <v>0</v>
      </c>
      <c r="CU106">
        <f>IF(AN82=AB163,D26,0)</f>
        <v>0</v>
      </c>
      <c r="CV106">
        <f>IF(AP82=AB163,D27,0)</f>
        <v>0</v>
      </c>
      <c r="CW106">
        <f>IF(AR82=AB163,D28,0)</f>
        <v>0</v>
      </c>
      <c r="CX106">
        <f>IF(AL82=AB167,D25,0)</f>
        <v>0</v>
      </c>
      <c r="CY106">
        <f>IF(AN82=AB167,D26,0)</f>
        <v>0</v>
      </c>
      <c r="CZ106">
        <f>IF(AP82=AB167,D27,0)</f>
        <v>0</v>
      </c>
      <c r="DA106">
        <f>IF(AR82=AB167,D28,0)</f>
        <v>0</v>
      </c>
      <c r="DB106">
        <f>IF(GI127=AB171,D25,0)</f>
        <v>0</v>
      </c>
      <c r="DC106">
        <f>IF(AN82=AB171,D26,0)</f>
        <v>0</v>
      </c>
      <c r="DD106">
        <f>IF(AP82=AB171,D27,0)</f>
        <v>0</v>
      </c>
      <c r="DE106">
        <f>IF(AR82=AB171,D28,0)</f>
        <v>0</v>
      </c>
    </row>
    <row r="107" spans="1:109" ht="18" customHeight="1">
      <c r="A107" s="187"/>
      <c r="B107" s="187">
        <v>5</v>
      </c>
      <c r="C107" s="279"/>
      <c r="D107" s="187"/>
      <c r="E107" s="187"/>
      <c r="F107" s="187"/>
      <c r="G107" s="185"/>
      <c r="H107" s="279"/>
      <c r="I107" s="185"/>
      <c r="J107" s="185"/>
      <c r="K107" s="185"/>
      <c r="L107" s="185"/>
      <c r="M107" s="230"/>
      <c r="O107">
        <v>1</v>
      </c>
      <c r="P107">
        <f t="shared" si="14"/>
        <v>0</v>
      </c>
      <c r="AB107">
        <f>IF(D33="",0,AB108)</f>
        <v>0</v>
      </c>
      <c r="AC107">
        <f>IF(D33="","",AC108)</f>
      </c>
      <c r="BZ107">
        <f>IF(AL82=AB119,D25,0)</f>
        <v>0</v>
      </c>
      <c r="CA107">
        <f>IF(AN82=AB119,D26,0)</f>
        <v>0</v>
      </c>
      <c r="CB107">
        <f>IF(AP82=AB119,D27,0)</f>
        <v>0</v>
      </c>
      <c r="CC107">
        <f>IF(AR82=AB119,D28,0)</f>
        <v>0</v>
      </c>
      <c r="CD107">
        <f>IF(AL82=AB126,D25,0)</f>
        <v>0</v>
      </c>
      <c r="CE107">
        <f>IF(AN82=AB126,D26,0)</f>
        <v>0</v>
      </c>
      <c r="CF107">
        <f>IF(AP82=AB126,D27,0)</f>
        <v>0</v>
      </c>
      <c r="CG107">
        <f>IF(AR82=AB126,D28,0)</f>
        <v>0</v>
      </c>
      <c r="CH107">
        <f>IF(AL82=AB136,D25,0)</f>
        <v>0</v>
      </c>
      <c r="CI107">
        <f>IF(AN82=AB136,D26,0)</f>
        <v>0</v>
      </c>
      <c r="CJ107">
        <f>IF(AP82=AB136,AE284,0)</f>
        <v>0</v>
      </c>
      <c r="CK107">
        <f>IF(AR82=AB136,D28,0)</f>
        <v>0</v>
      </c>
      <c r="CL107">
        <f>IF(AL82=AB155,D25,0)</f>
        <v>0</v>
      </c>
      <c r="CM107">
        <f>IF(AN82=AB155,D26,0)</f>
        <v>0</v>
      </c>
      <c r="CN107">
        <f>IF(AP82=AB155,D27,0)</f>
        <v>0</v>
      </c>
      <c r="CO107">
        <f>IF(AR82=AB155,D28,0)</f>
        <v>0</v>
      </c>
      <c r="CP107">
        <f>IF(AL82=AB151,AE257,0)</f>
        <v>0</v>
      </c>
      <c r="CQ107">
        <f>IF(AN82=AB151,D26,0)</f>
        <v>0</v>
      </c>
      <c r="CR107">
        <f>IF(AP82=AB151,D27,0)</f>
        <v>0</v>
      </c>
      <c r="CS107">
        <f>IF(AR82=AB151,D28,0)</f>
        <v>0</v>
      </c>
      <c r="CT107">
        <f>IF(AL82=AB166,D25,0)</f>
        <v>0</v>
      </c>
      <c r="CU107">
        <f>IF(AN82=AB166,D26,0)</f>
        <v>0</v>
      </c>
      <c r="CV107">
        <f>IF(AP82=AB166,D27,0)</f>
        <v>0</v>
      </c>
      <c r="CW107">
        <f>IF(AR82=AB166,D28,0)</f>
        <v>0</v>
      </c>
      <c r="CX107">
        <f>IF(AL82=AB168,D25,0)</f>
        <v>0</v>
      </c>
      <c r="CY107">
        <f>IF(AN82=AB168,D26,0)</f>
        <v>0</v>
      </c>
      <c r="CZ107">
        <f>IF(AP82=AB168,D27,0)</f>
        <v>0</v>
      </c>
      <c r="DA107">
        <f>IF(AR82=AB168,D28,0)</f>
        <v>0</v>
      </c>
      <c r="DB107">
        <f>IF(AL82=AB172,D25,0)</f>
        <v>0</v>
      </c>
      <c r="DC107">
        <f>IF(AN82=AB172,D26,0)</f>
        <v>0</v>
      </c>
      <c r="DD107">
        <f>IF(AP82=AB172,D27,0)</f>
        <v>0</v>
      </c>
      <c r="DE107">
        <f>IF(AR82=AB172,D28,0)</f>
        <v>0</v>
      </c>
    </row>
    <row r="108" spans="1:47" ht="18" customHeight="1">
      <c r="A108" s="185"/>
      <c r="B108" s="185">
        <v>6</v>
      </c>
      <c r="C108" s="279"/>
      <c r="D108" s="185"/>
      <c r="E108" s="185"/>
      <c r="F108" s="185"/>
      <c r="G108" s="185"/>
      <c r="H108" s="279"/>
      <c r="I108" s="185"/>
      <c r="J108" s="185"/>
      <c r="K108" s="185"/>
      <c r="L108" s="185"/>
      <c r="M108" s="230"/>
      <c r="O108">
        <v>1</v>
      </c>
      <c r="P108">
        <f t="shared" si="14"/>
        <v>0</v>
      </c>
      <c r="AB108">
        <f>IF(D53="",1,AB109)</f>
        <v>1</v>
      </c>
      <c r="AC108">
        <f>IF(D53="",D33,AC109)</f>
        <v>0</v>
      </c>
      <c r="AU108">
        <f>IF(J14&gt;10,"this skill is beyond the max","")</f>
      </c>
    </row>
    <row r="109" spans="1:47" ht="18" customHeight="1">
      <c r="A109" s="185"/>
      <c r="B109" s="185">
        <v>7</v>
      </c>
      <c r="C109" s="279"/>
      <c r="D109" s="185"/>
      <c r="E109" s="185"/>
      <c r="F109" s="185"/>
      <c r="G109" s="185"/>
      <c r="H109" s="279"/>
      <c r="I109" s="185"/>
      <c r="J109" s="185"/>
      <c r="K109" s="185"/>
      <c r="L109" s="185"/>
      <c r="M109" s="230"/>
      <c r="O109">
        <v>1</v>
      </c>
      <c r="P109">
        <f t="shared" si="14"/>
        <v>0</v>
      </c>
      <c r="AB109">
        <f>IF(D74="",2,AB110)</f>
        <v>2</v>
      </c>
      <c r="AC109">
        <f>IF(D74="",D53,AC110)</f>
        <v>0</v>
      </c>
      <c r="AU109">
        <f>IF(J15&gt;10,"this skill is beyond the max","")</f>
      </c>
    </row>
    <row r="110" spans="1:135" ht="18" customHeight="1" thickBot="1">
      <c r="A110" s="185"/>
      <c r="B110" s="185">
        <v>8</v>
      </c>
      <c r="C110" s="280"/>
      <c r="D110" s="185"/>
      <c r="E110" s="185"/>
      <c r="F110" s="185"/>
      <c r="G110" s="185"/>
      <c r="H110" s="280"/>
      <c r="I110" s="185"/>
      <c r="J110" s="185"/>
      <c r="K110" s="185"/>
      <c r="L110" s="185"/>
      <c r="M110" s="230"/>
      <c r="O110">
        <v>1</v>
      </c>
      <c r="P110">
        <f t="shared" si="14"/>
        <v>0</v>
      </c>
      <c r="AB110">
        <f>IF(D101="",3,AB111)</f>
        <v>3</v>
      </c>
      <c r="AC110">
        <f>IF(D101="",D74,AC111)</f>
        <v>0</v>
      </c>
      <c r="EE110">
        <f>IF(J16&gt;10,"this skill is beyond the max","")</f>
      </c>
    </row>
    <row r="111" spans="1:222" ht="18" customHeight="1" thickBot="1" thickTop="1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230"/>
      <c r="O111">
        <v>1</v>
      </c>
      <c r="P111">
        <f t="shared" si="14"/>
        <v>0</v>
      </c>
      <c r="AB111">
        <f>IF(D121="",4,AB112)</f>
        <v>4</v>
      </c>
      <c r="AC111">
        <f>IF(D121="",D101,AC112)</f>
        <v>0</v>
      </c>
      <c r="EE111">
        <f>IF(J17&gt;10,"this skill is beyond the max","")</f>
      </c>
      <c r="GE111">
        <v>1</v>
      </c>
      <c r="GJ111">
        <v>2</v>
      </c>
      <c r="GO111">
        <v>3</v>
      </c>
      <c r="GT111">
        <v>4</v>
      </c>
      <c r="GY111">
        <v>5</v>
      </c>
      <c r="HD111">
        <v>6</v>
      </c>
      <c r="HI111">
        <v>7</v>
      </c>
      <c r="HN111">
        <v>8</v>
      </c>
    </row>
    <row r="112" spans="1:224" ht="18" customHeight="1" thickBot="1">
      <c r="A112" s="185" t="s">
        <v>149</v>
      </c>
      <c r="B112" s="185"/>
      <c r="C112" s="185"/>
      <c r="D112" s="185">
        <v>32</v>
      </c>
      <c r="E112" s="185"/>
      <c r="F112" s="185"/>
      <c r="G112" s="185"/>
      <c r="H112" s="185"/>
      <c r="I112" s="185"/>
      <c r="J112" s="185"/>
      <c r="K112" s="185"/>
      <c r="L112" s="185"/>
      <c r="M112" s="230"/>
      <c r="O112">
        <v>1</v>
      </c>
      <c r="P112">
        <f t="shared" si="14"/>
        <v>0</v>
      </c>
      <c r="AB112">
        <f>IF(D142="",5,AB113)</f>
        <v>5</v>
      </c>
      <c r="AC112">
        <f>IF(D142="",D121,AC113)</f>
        <v>0</v>
      </c>
      <c r="BZ112">
        <f>B45</f>
        <v>0</v>
      </c>
      <c r="CA112">
        <f>B46</f>
        <v>0</v>
      </c>
      <c r="CB112">
        <f>B47</f>
        <v>0</v>
      </c>
      <c r="CC112">
        <f>G45</f>
        <v>0</v>
      </c>
      <c r="CD112">
        <f>G46</f>
        <v>0</v>
      </c>
      <c r="CE112">
        <f>B65</f>
        <v>0</v>
      </c>
      <c r="CF112">
        <f>B66</f>
        <v>0</v>
      </c>
      <c r="CG112">
        <f>B67</f>
        <v>0</v>
      </c>
      <c r="CH112">
        <f>G65</f>
        <v>0</v>
      </c>
      <c r="CI112">
        <f>G66</f>
        <v>0</v>
      </c>
      <c r="CJ112">
        <f>B86</f>
        <v>0</v>
      </c>
      <c r="CK112">
        <f>B87</f>
        <v>0</v>
      </c>
      <c r="CL112">
        <f>B88</f>
        <v>0</v>
      </c>
      <c r="CM112">
        <f>G86</f>
        <v>0</v>
      </c>
      <c r="CN112">
        <f>G87</f>
        <v>0</v>
      </c>
      <c r="CO112">
        <f>B114</f>
        <v>0</v>
      </c>
      <c r="CP112">
        <f>B115</f>
        <v>0</v>
      </c>
      <c r="CQ112">
        <f>B116</f>
        <v>0</v>
      </c>
      <c r="CR112">
        <f>I114</f>
        <v>0</v>
      </c>
      <c r="CS112">
        <f>I115</f>
        <v>0</v>
      </c>
      <c r="CT112">
        <f>B134</f>
        <v>0</v>
      </c>
      <c r="CU112">
        <f>B135</f>
        <v>0</v>
      </c>
      <c r="CV112">
        <f>B136</f>
        <v>0</v>
      </c>
      <c r="CW112">
        <f>I134</f>
        <v>0</v>
      </c>
      <c r="CX112">
        <f>I135</f>
        <v>0</v>
      </c>
      <c r="CY112">
        <f>B155</f>
        <v>0</v>
      </c>
      <c r="CZ112">
        <f>B156</f>
        <v>0</v>
      </c>
      <c r="DA112">
        <f>B157</f>
        <v>0</v>
      </c>
      <c r="DB112">
        <f>I155</f>
        <v>0</v>
      </c>
      <c r="DC112">
        <f>I156</f>
        <v>0</v>
      </c>
      <c r="DD112">
        <f>B175</f>
        <v>0</v>
      </c>
      <c r="DE112">
        <f>B176</f>
        <v>0</v>
      </c>
      <c r="DF112">
        <f>B177</f>
        <v>0</v>
      </c>
      <c r="DG112">
        <f>I175</f>
        <v>0</v>
      </c>
      <c r="DH112">
        <f>I176</f>
        <v>0</v>
      </c>
      <c r="DI112">
        <f>B195</f>
        <v>0</v>
      </c>
      <c r="DJ112">
        <f>B196</f>
        <v>0</v>
      </c>
      <c r="DK112">
        <f>B197</f>
        <v>0</v>
      </c>
      <c r="DL112">
        <f>I195</f>
        <v>0</v>
      </c>
      <c r="DM112">
        <f>I196</f>
        <v>0</v>
      </c>
      <c r="EE112">
        <f>IF(J18&gt;10,"this skill is beyond the max","")</f>
      </c>
      <c r="GC112" s="263">
        <v>1</v>
      </c>
      <c r="GD112" s="262">
        <v>1</v>
      </c>
      <c r="GE112" s="262">
        <v>1</v>
      </c>
      <c r="GF112" s="262">
        <v>1</v>
      </c>
      <c r="GG112" s="264">
        <v>1</v>
      </c>
      <c r="GH112" s="265">
        <v>1</v>
      </c>
      <c r="GI112" s="262">
        <v>1</v>
      </c>
      <c r="GJ112" s="262">
        <v>1</v>
      </c>
      <c r="GK112" s="262">
        <v>1</v>
      </c>
      <c r="GL112" s="264">
        <v>1</v>
      </c>
      <c r="GM112" s="265">
        <v>1</v>
      </c>
      <c r="GN112" s="262">
        <v>1</v>
      </c>
      <c r="GO112" s="262">
        <v>1</v>
      </c>
      <c r="GP112" s="262">
        <v>1</v>
      </c>
      <c r="GQ112" s="264">
        <v>1</v>
      </c>
      <c r="GR112" s="265">
        <v>1</v>
      </c>
      <c r="GS112" s="262">
        <v>1</v>
      </c>
      <c r="GT112" s="262">
        <v>1</v>
      </c>
      <c r="GU112" s="262">
        <v>1</v>
      </c>
      <c r="GV112" s="266">
        <v>1</v>
      </c>
      <c r="GW112" s="268">
        <v>1</v>
      </c>
      <c r="GX112" s="262">
        <v>1</v>
      </c>
      <c r="GY112" s="262">
        <v>1</v>
      </c>
      <c r="GZ112" s="262">
        <v>1</v>
      </c>
      <c r="HA112" s="266">
        <v>1</v>
      </c>
      <c r="HB112" s="263">
        <v>1</v>
      </c>
      <c r="HC112" s="262">
        <v>1</v>
      </c>
      <c r="HD112" s="262">
        <v>1</v>
      </c>
      <c r="HE112" s="262">
        <v>1</v>
      </c>
      <c r="HF112" s="266">
        <v>1</v>
      </c>
      <c r="HG112" s="268">
        <v>1</v>
      </c>
      <c r="HH112" s="262">
        <v>1</v>
      </c>
      <c r="HI112" s="262">
        <v>1</v>
      </c>
      <c r="HJ112" s="262">
        <v>1</v>
      </c>
      <c r="HK112" s="266">
        <v>1</v>
      </c>
      <c r="HL112" s="263">
        <v>1</v>
      </c>
      <c r="HM112" s="263">
        <v>1</v>
      </c>
      <c r="HN112" s="263">
        <v>1</v>
      </c>
      <c r="HO112" s="263">
        <v>1</v>
      </c>
      <c r="HP112" s="263">
        <v>1</v>
      </c>
    </row>
    <row r="113" spans="1:230" ht="18" customHeight="1" thickBot="1">
      <c r="A113" s="185"/>
      <c r="B113" s="270" t="s">
        <v>295</v>
      </c>
      <c r="C113" s="185"/>
      <c r="D113" s="185"/>
      <c r="E113" s="185"/>
      <c r="F113" s="185"/>
      <c r="G113" s="185"/>
      <c r="H113" s="185"/>
      <c r="I113" s="270" t="s">
        <v>295</v>
      </c>
      <c r="J113" s="185"/>
      <c r="K113" s="185"/>
      <c r="L113" s="185"/>
      <c r="M113" s="230"/>
      <c r="O113">
        <v>1</v>
      </c>
      <c r="P113">
        <f>C185</f>
        <v>0</v>
      </c>
      <c r="AB113">
        <f>IF(D163="",6,AB114)</f>
        <v>6</v>
      </c>
      <c r="AC113">
        <f>IF(D163="",D142,AC114)</f>
        <v>0</v>
      </c>
      <c r="BX113" t="s">
        <v>300</v>
      </c>
      <c r="BZ113">
        <v>1</v>
      </c>
      <c r="CA113">
        <v>2</v>
      </c>
      <c r="CB113">
        <v>3</v>
      </c>
      <c r="CC113">
        <v>4</v>
      </c>
      <c r="CD113">
        <v>5</v>
      </c>
      <c r="CE113">
        <v>6</v>
      </c>
      <c r="CF113">
        <v>7</v>
      </c>
      <c r="CG113">
        <v>8</v>
      </c>
      <c r="CH113">
        <v>9</v>
      </c>
      <c r="CI113">
        <v>10</v>
      </c>
      <c r="CJ113">
        <v>11</v>
      </c>
      <c r="CK113">
        <v>12</v>
      </c>
      <c r="CL113">
        <v>13</v>
      </c>
      <c r="CM113">
        <v>14</v>
      </c>
      <c r="CN113">
        <v>15</v>
      </c>
      <c r="CO113">
        <v>16</v>
      </c>
      <c r="CP113">
        <v>17</v>
      </c>
      <c r="CQ113">
        <v>18</v>
      </c>
      <c r="CR113">
        <v>19</v>
      </c>
      <c r="CS113">
        <v>20</v>
      </c>
      <c r="CT113">
        <v>21</v>
      </c>
      <c r="CU113">
        <v>22</v>
      </c>
      <c r="CV113">
        <v>23</v>
      </c>
      <c r="CW113">
        <v>24</v>
      </c>
      <c r="CX113">
        <v>25</v>
      </c>
      <c r="CY113">
        <v>26</v>
      </c>
      <c r="CZ113">
        <v>27</v>
      </c>
      <c r="DA113">
        <v>28</v>
      </c>
      <c r="DB113">
        <v>29</v>
      </c>
      <c r="DC113">
        <v>30</v>
      </c>
      <c r="DD113">
        <v>31</v>
      </c>
      <c r="DE113">
        <v>32</v>
      </c>
      <c r="DF113">
        <v>33</v>
      </c>
      <c r="DG113">
        <v>34</v>
      </c>
      <c r="DH113">
        <v>35</v>
      </c>
      <c r="DI113">
        <v>36</v>
      </c>
      <c r="DJ113">
        <v>37</v>
      </c>
      <c r="DK113">
        <v>38</v>
      </c>
      <c r="DL113">
        <v>39</v>
      </c>
      <c r="DM113">
        <v>40</v>
      </c>
      <c r="EE113">
        <f>IF(J19&gt;10,"this skill is beyond the max","")</f>
      </c>
      <c r="GC113" s="274">
        <v>33</v>
      </c>
      <c r="GD113" s="273">
        <v>2</v>
      </c>
      <c r="GE113" s="273">
        <v>3</v>
      </c>
      <c r="GF113" s="273">
        <v>4</v>
      </c>
      <c r="GG113" s="275">
        <v>5</v>
      </c>
      <c r="GH113" s="225">
        <v>6</v>
      </c>
      <c r="GI113" s="185">
        <v>7</v>
      </c>
      <c r="GJ113" s="185">
        <v>8</v>
      </c>
      <c r="GK113" s="185">
        <v>9</v>
      </c>
      <c r="GL113" s="230">
        <v>10</v>
      </c>
      <c r="GM113" s="225">
        <v>11</v>
      </c>
      <c r="GN113" s="185">
        <v>12</v>
      </c>
      <c r="GO113" s="185">
        <v>13</v>
      </c>
      <c r="GP113" s="185">
        <v>14</v>
      </c>
      <c r="GQ113" s="230">
        <v>15</v>
      </c>
      <c r="GR113" s="225">
        <v>16</v>
      </c>
      <c r="GS113" s="185">
        <v>17</v>
      </c>
      <c r="GT113" s="185">
        <v>18</v>
      </c>
      <c r="GU113" s="185">
        <v>19</v>
      </c>
      <c r="GV113" s="267">
        <v>20</v>
      </c>
      <c r="GW113" s="269">
        <v>21</v>
      </c>
      <c r="GX113" s="185">
        <v>22</v>
      </c>
      <c r="GY113" s="185">
        <v>23</v>
      </c>
      <c r="GZ113" s="185">
        <v>24</v>
      </c>
      <c r="HA113" s="267">
        <v>25</v>
      </c>
      <c r="HB113" s="185">
        <v>26</v>
      </c>
      <c r="HC113" s="185">
        <v>27</v>
      </c>
      <c r="HD113" s="185">
        <v>28</v>
      </c>
      <c r="HE113" s="185">
        <v>29</v>
      </c>
      <c r="HF113" s="267">
        <v>30</v>
      </c>
      <c r="HG113" s="269">
        <v>31</v>
      </c>
      <c r="HH113" s="185">
        <v>32</v>
      </c>
      <c r="HI113" s="185">
        <v>33</v>
      </c>
      <c r="HJ113" s="185">
        <v>34</v>
      </c>
      <c r="HK113" s="185">
        <v>35</v>
      </c>
      <c r="HL113" s="274">
        <v>36</v>
      </c>
      <c r="HM113" s="273">
        <v>37</v>
      </c>
      <c r="HN113" s="273">
        <v>39</v>
      </c>
      <c r="HO113" s="273">
        <v>40</v>
      </c>
      <c r="HP113" s="275">
        <v>41</v>
      </c>
      <c r="HQ113" s="185"/>
      <c r="HR113" s="185"/>
      <c r="HS113" s="185"/>
      <c r="HT113" s="185"/>
      <c r="HU113" s="185"/>
      <c r="HV113" s="185"/>
    </row>
    <row r="114" spans="1:230" ht="18" customHeight="1" thickTop="1">
      <c r="A114" s="272">
        <v>1</v>
      </c>
      <c r="B114" s="258"/>
      <c r="C114" s="185"/>
      <c r="D114" s="185"/>
      <c r="E114" s="185"/>
      <c r="F114" s="272">
        <v>4</v>
      </c>
      <c r="G114" s="185"/>
      <c r="H114" s="185"/>
      <c r="I114" s="258"/>
      <c r="J114" s="185"/>
      <c r="K114" s="185"/>
      <c r="L114" s="185"/>
      <c r="M114" s="230"/>
      <c r="O114">
        <v>1</v>
      </c>
      <c r="P114">
        <f aca="true" t="shared" si="15" ref="P114:P120">C186</f>
        <v>0</v>
      </c>
      <c r="AB114">
        <f>IF(D183="",7,8)</f>
        <v>7</v>
      </c>
      <c r="AC114">
        <f>IF(D183="",D163,D183)</f>
        <v>0</v>
      </c>
      <c r="BY114" s="252" t="s">
        <v>288</v>
      </c>
      <c r="EE114">
        <f>IF(J20&gt;10,"this skill is beyond the max","")</f>
      </c>
      <c r="GC114" s="225">
        <f aca="true" t="shared" si="16" ref="GC114:HP114">IF(GC112=1,"",GC115)</f>
      </c>
      <c r="GD114" s="185">
        <f t="shared" si="16"/>
      </c>
      <c r="GE114" s="185">
        <f t="shared" si="16"/>
      </c>
      <c r="GF114" s="185">
        <f t="shared" si="16"/>
      </c>
      <c r="GG114" s="230">
        <f t="shared" si="16"/>
      </c>
      <c r="GH114" s="225">
        <f t="shared" si="16"/>
      </c>
      <c r="GI114" s="185">
        <f t="shared" si="16"/>
      </c>
      <c r="GJ114" s="185">
        <f t="shared" si="16"/>
      </c>
      <c r="GK114" s="185">
        <f t="shared" si="16"/>
      </c>
      <c r="GL114" s="230">
        <f t="shared" si="16"/>
      </c>
      <c r="GM114" s="225">
        <f t="shared" si="16"/>
      </c>
      <c r="GN114" s="185">
        <f t="shared" si="16"/>
      </c>
      <c r="GO114" s="185">
        <f t="shared" si="16"/>
      </c>
      <c r="GP114" s="185">
        <f t="shared" si="16"/>
      </c>
      <c r="GQ114" s="230">
        <f t="shared" si="16"/>
      </c>
      <c r="GR114" s="225">
        <f t="shared" si="16"/>
      </c>
      <c r="GS114" s="185">
        <f t="shared" si="16"/>
      </c>
      <c r="GT114" s="185">
        <f t="shared" si="16"/>
      </c>
      <c r="GU114" s="185">
        <f t="shared" si="16"/>
      </c>
      <c r="GV114" s="185">
        <f t="shared" si="16"/>
      </c>
      <c r="GW114" s="225">
        <f t="shared" si="16"/>
      </c>
      <c r="GX114" s="185">
        <f t="shared" si="16"/>
      </c>
      <c r="GY114" s="185">
        <f t="shared" si="16"/>
      </c>
      <c r="GZ114" s="185">
        <f t="shared" si="16"/>
      </c>
      <c r="HA114" s="230">
        <f t="shared" si="16"/>
      </c>
      <c r="HB114" s="185">
        <f t="shared" si="16"/>
      </c>
      <c r="HC114" s="185">
        <f t="shared" si="16"/>
      </c>
      <c r="HD114" s="185">
        <f t="shared" si="16"/>
      </c>
      <c r="HE114" s="185">
        <f t="shared" si="16"/>
      </c>
      <c r="HF114" s="185">
        <f t="shared" si="16"/>
      </c>
      <c r="HG114" s="225">
        <f t="shared" si="16"/>
      </c>
      <c r="HH114" s="185">
        <f t="shared" si="16"/>
      </c>
      <c r="HI114" s="185">
        <f t="shared" si="16"/>
      </c>
      <c r="HJ114" s="185">
        <f t="shared" si="16"/>
      </c>
      <c r="HK114" s="230">
        <f t="shared" si="16"/>
      </c>
      <c r="HL114" s="225">
        <f t="shared" si="16"/>
      </c>
      <c r="HM114" s="185">
        <f t="shared" si="16"/>
      </c>
      <c r="HN114" s="185">
        <f t="shared" si="16"/>
      </c>
      <c r="HO114" s="185">
        <f t="shared" si="16"/>
      </c>
      <c r="HP114" s="230">
        <f t="shared" si="16"/>
      </c>
      <c r="HQ114" s="185"/>
      <c r="HR114" s="185"/>
      <c r="HS114" s="185"/>
      <c r="HT114" s="185"/>
      <c r="HU114" s="185"/>
      <c r="HV114" s="185"/>
    </row>
    <row r="115" spans="1:230" ht="18" customHeight="1" thickBot="1">
      <c r="A115" s="272">
        <v>2</v>
      </c>
      <c r="B115" s="260"/>
      <c r="C115" s="185"/>
      <c r="D115" s="185"/>
      <c r="E115" s="185"/>
      <c r="F115" s="272">
        <v>5</v>
      </c>
      <c r="G115" s="185"/>
      <c r="H115" s="185"/>
      <c r="I115" s="259"/>
      <c r="J115" s="185"/>
      <c r="K115" s="185"/>
      <c r="L115" s="185"/>
      <c r="M115" s="230"/>
      <c r="O115">
        <v>1</v>
      </c>
      <c r="P115">
        <f t="shared" si="15"/>
        <v>0</v>
      </c>
      <c r="BY115">
        <f aca="true" t="shared" si="17" ref="BY115:BY146">SUM(AC115:BX115)</f>
        <v>0</v>
      </c>
      <c r="EC115" s="252" t="s">
        <v>70</v>
      </c>
      <c r="ED115" s="252" t="s">
        <v>70</v>
      </c>
      <c r="EE115" s="252" t="s">
        <v>70</v>
      </c>
      <c r="EF115" s="252" t="s">
        <v>70</v>
      </c>
      <c r="EG115" s="252" t="s">
        <v>70</v>
      </c>
      <c r="EH115" s="252" t="s">
        <v>70</v>
      </c>
      <c r="EI115" s="252" t="s">
        <v>70</v>
      </c>
      <c r="EJ115" s="252" t="s">
        <v>70</v>
      </c>
      <c r="EK115" s="252" t="s">
        <v>70</v>
      </c>
      <c r="EL115" s="252" t="s">
        <v>70</v>
      </c>
      <c r="EM115" s="252" t="s">
        <v>70</v>
      </c>
      <c r="EN115" s="252" t="s">
        <v>70</v>
      </c>
      <c r="EO115" s="252" t="s">
        <v>70</v>
      </c>
      <c r="EP115" s="252" t="s">
        <v>70</v>
      </c>
      <c r="EQ115" s="252" t="s">
        <v>70</v>
      </c>
      <c r="ER115" s="252" t="s">
        <v>70</v>
      </c>
      <c r="ES115" s="252" t="s">
        <v>70</v>
      </c>
      <c r="ET115" s="252" t="s">
        <v>70</v>
      </c>
      <c r="EU115" s="252" t="s">
        <v>70</v>
      </c>
      <c r="EV115" s="252" t="s">
        <v>70</v>
      </c>
      <c r="EW115" s="252" t="s">
        <v>70</v>
      </c>
      <c r="EX115" s="252" t="s">
        <v>70</v>
      </c>
      <c r="EY115" s="252" t="s">
        <v>70</v>
      </c>
      <c r="EZ115" s="252" t="s">
        <v>70</v>
      </c>
      <c r="FA115" s="252" t="s">
        <v>70</v>
      </c>
      <c r="FB115" s="252" t="s">
        <v>70</v>
      </c>
      <c r="FC115" s="252" t="s">
        <v>70</v>
      </c>
      <c r="FD115" s="252" t="s">
        <v>70</v>
      </c>
      <c r="FE115" s="252" t="s">
        <v>70</v>
      </c>
      <c r="FF115" s="252" t="s">
        <v>70</v>
      </c>
      <c r="FG115" s="252" t="s">
        <v>70</v>
      </c>
      <c r="FH115" s="252" t="s">
        <v>70</v>
      </c>
      <c r="FI115" s="252" t="s">
        <v>70</v>
      </c>
      <c r="FJ115" s="252" t="s">
        <v>70</v>
      </c>
      <c r="FK115" s="252" t="s">
        <v>70</v>
      </c>
      <c r="FL115" s="252" t="s">
        <v>70</v>
      </c>
      <c r="FM115" s="252" t="s">
        <v>70</v>
      </c>
      <c r="FN115" s="252" t="s">
        <v>70</v>
      </c>
      <c r="FO115" s="252" t="s">
        <v>70</v>
      </c>
      <c r="FP115" s="252" t="s">
        <v>70</v>
      </c>
      <c r="FQ115" s="252" t="s">
        <v>70</v>
      </c>
      <c r="FR115" s="252" t="s">
        <v>70</v>
      </c>
      <c r="FS115" s="252" t="s">
        <v>70</v>
      </c>
      <c r="FT115" s="252" t="s">
        <v>70</v>
      </c>
      <c r="FU115" s="252" t="s">
        <v>70</v>
      </c>
      <c r="FV115" s="252"/>
      <c r="FW115" s="252"/>
      <c r="FX115" s="252"/>
      <c r="FY115" s="252"/>
      <c r="FZ115" s="252"/>
      <c r="GA115" s="252"/>
      <c r="GB115" s="252"/>
      <c r="GC115" s="225">
        <f aca="true" t="shared" si="18" ref="GC115:HP115">IF(GC112=2,EC115,GC116)</f>
      </c>
      <c r="GD115" s="185">
        <f t="shared" si="18"/>
      </c>
      <c r="GE115" s="185">
        <f t="shared" si="18"/>
      </c>
      <c r="GF115" s="185">
        <f t="shared" si="18"/>
      </c>
      <c r="GG115" s="230">
        <f t="shared" si="18"/>
      </c>
      <c r="GH115" s="225">
        <f t="shared" si="18"/>
      </c>
      <c r="GI115" s="185">
        <f t="shared" si="18"/>
      </c>
      <c r="GJ115" s="185">
        <f t="shared" si="18"/>
      </c>
      <c r="GK115" s="185">
        <f t="shared" si="18"/>
      </c>
      <c r="GL115" s="230">
        <f t="shared" si="18"/>
      </c>
      <c r="GM115" s="225">
        <f t="shared" si="18"/>
      </c>
      <c r="GN115" s="185">
        <f t="shared" si="18"/>
      </c>
      <c r="GO115" s="185">
        <f t="shared" si="18"/>
      </c>
      <c r="GP115" s="185">
        <f t="shared" si="18"/>
      </c>
      <c r="GQ115" s="230">
        <f t="shared" si="18"/>
      </c>
      <c r="GR115" s="225">
        <f t="shared" si="18"/>
      </c>
      <c r="GS115" s="185">
        <f t="shared" si="18"/>
      </c>
      <c r="GT115" s="185">
        <f t="shared" si="18"/>
      </c>
      <c r="GU115" s="185">
        <f t="shared" si="18"/>
      </c>
      <c r="GV115" s="185">
        <f t="shared" si="18"/>
      </c>
      <c r="GW115" s="225">
        <f t="shared" si="18"/>
      </c>
      <c r="GX115" s="185">
        <f t="shared" si="18"/>
      </c>
      <c r="GY115" s="185">
        <f t="shared" si="18"/>
      </c>
      <c r="GZ115" s="185">
        <f t="shared" si="18"/>
      </c>
      <c r="HA115" s="230">
        <f t="shared" si="18"/>
      </c>
      <c r="HB115" s="185">
        <f t="shared" si="18"/>
      </c>
      <c r="HC115" s="185">
        <f t="shared" si="18"/>
      </c>
      <c r="HD115" s="185">
        <f t="shared" si="18"/>
      </c>
      <c r="HE115" s="185">
        <f t="shared" si="18"/>
      </c>
      <c r="HF115" s="185">
        <f t="shared" si="18"/>
      </c>
      <c r="HG115" s="225">
        <f t="shared" si="18"/>
      </c>
      <c r="HH115" s="185">
        <f t="shared" si="18"/>
      </c>
      <c r="HI115" s="185">
        <f t="shared" si="18"/>
      </c>
      <c r="HJ115" s="185">
        <f t="shared" si="18"/>
      </c>
      <c r="HK115" s="230">
        <f t="shared" si="18"/>
      </c>
      <c r="HL115" s="225">
        <f t="shared" si="18"/>
      </c>
      <c r="HM115" s="185">
        <f t="shared" si="18"/>
      </c>
      <c r="HN115" s="185">
        <f t="shared" si="18"/>
      </c>
      <c r="HO115" s="185">
        <f t="shared" si="18"/>
      </c>
      <c r="HP115" s="230">
        <f t="shared" si="18"/>
      </c>
      <c r="HQ115" s="185"/>
      <c r="HR115" s="185"/>
      <c r="HS115" s="185"/>
      <c r="HT115" s="185"/>
      <c r="HU115" s="185"/>
      <c r="HV115" s="185"/>
    </row>
    <row r="116" spans="1:230" ht="18" customHeight="1" thickBot="1" thickTop="1">
      <c r="A116" s="272">
        <v>3</v>
      </c>
      <c r="B116" s="259"/>
      <c r="C116" s="185"/>
      <c r="D116" s="185"/>
      <c r="E116" s="185"/>
      <c r="F116" s="185"/>
      <c r="G116" s="185"/>
      <c r="H116" s="223"/>
      <c r="I116" s="223"/>
      <c r="J116" s="223"/>
      <c r="K116" s="223"/>
      <c r="L116" s="185"/>
      <c r="M116" s="230"/>
      <c r="O116">
        <v>1</v>
      </c>
      <c r="P116">
        <f t="shared" si="15"/>
        <v>0</v>
      </c>
      <c r="AB116" s="252" t="s">
        <v>71</v>
      </c>
      <c r="AC116" s="252"/>
      <c r="AD116" s="252"/>
      <c r="AE116" s="252"/>
      <c r="AF116" s="252"/>
      <c r="AG116" s="252">
        <f>DZ409</f>
        <v>0</v>
      </c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Y116">
        <f t="shared" si="17"/>
        <v>0</v>
      </c>
      <c r="EC116" t="s">
        <v>289</v>
      </c>
      <c r="ED116" t="s">
        <v>289</v>
      </c>
      <c r="EE116" t="s">
        <v>289</v>
      </c>
      <c r="EF116" t="s">
        <v>289</v>
      </c>
      <c r="EG116" t="s">
        <v>289</v>
      </c>
      <c r="EH116" t="s">
        <v>289</v>
      </c>
      <c r="EI116" t="s">
        <v>289</v>
      </c>
      <c r="EJ116" t="s">
        <v>289</v>
      </c>
      <c r="EK116" t="s">
        <v>289</v>
      </c>
      <c r="EL116" t="s">
        <v>289</v>
      </c>
      <c r="EM116" t="s">
        <v>289</v>
      </c>
      <c r="EN116" t="s">
        <v>289</v>
      </c>
      <c r="EO116" t="s">
        <v>289</v>
      </c>
      <c r="EP116" t="s">
        <v>289</v>
      </c>
      <c r="EQ116" t="s">
        <v>289</v>
      </c>
      <c r="ER116" t="s">
        <v>289</v>
      </c>
      <c r="ES116" t="s">
        <v>289</v>
      </c>
      <c r="ET116" t="s">
        <v>289</v>
      </c>
      <c r="EU116" t="s">
        <v>289</v>
      </c>
      <c r="EV116" t="s">
        <v>289</v>
      </c>
      <c r="EW116" t="s">
        <v>289</v>
      </c>
      <c r="EX116" t="s">
        <v>289</v>
      </c>
      <c r="EY116" t="s">
        <v>289</v>
      </c>
      <c r="EZ116" t="s">
        <v>289</v>
      </c>
      <c r="FA116" t="s">
        <v>289</v>
      </c>
      <c r="FB116" t="s">
        <v>289</v>
      </c>
      <c r="FC116" t="s">
        <v>289</v>
      </c>
      <c r="FD116" t="s">
        <v>289</v>
      </c>
      <c r="FE116" t="s">
        <v>289</v>
      </c>
      <c r="FF116" t="s">
        <v>289</v>
      </c>
      <c r="FG116" t="s">
        <v>289</v>
      </c>
      <c r="FH116" t="s">
        <v>289</v>
      </c>
      <c r="FI116" t="s">
        <v>289</v>
      </c>
      <c r="FJ116" t="s">
        <v>289</v>
      </c>
      <c r="FK116" t="s">
        <v>289</v>
      </c>
      <c r="FL116" t="s">
        <v>289</v>
      </c>
      <c r="FM116" t="s">
        <v>289</v>
      </c>
      <c r="FN116" t="s">
        <v>289</v>
      </c>
      <c r="FO116" t="s">
        <v>289</v>
      </c>
      <c r="FP116" t="s">
        <v>289</v>
      </c>
      <c r="FQ116" t="s">
        <v>289</v>
      </c>
      <c r="FR116" t="s">
        <v>289</v>
      </c>
      <c r="FS116" t="s">
        <v>289</v>
      </c>
      <c r="FT116" t="s">
        <v>289</v>
      </c>
      <c r="FU116" t="s">
        <v>289</v>
      </c>
      <c r="GC116" s="225">
        <f aca="true" t="shared" si="19" ref="GC116:HP116">IF(GC112=3,EC116,GC117)</f>
      </c>
      <c r="GD116" s="185">
        <f t="shared" si="19"/>
      </c>
      <c r="GE116" s="185">
        <f t="shared" si="19"/>
      </c>
      <c r="GF116" s="185">
        <f t="shared" si="19"/>
      </c>
      <c r="GG116" s="230">
        <f t="shared" si="19"/>
      </c>
      <c r="GH116" s="225">
        <f t="shared" si="19"/>
      </c>
      <c r="GI116" s="185">
        <f t="shared" si="19"/>
      </c>
      <c r="GJ116" s="185">
        <f t="shared" si="19"/>
      </c>
      <c r="GK116" s="185">
        <f t="shared" si="19"/>
      </c>
      <c r="GL116" s="230">
        <f t="shared" si="19"/>
      </c>
      <c r="GM116" s="225">
        <f t="shared" si="19"/>
      </c>
      <c r="GN116" s="185">
        <f t="shared" si="19"/>
      </c>
      <c r="GO116" s="185">
        <f t="shared" si="19"/>
      </c>
      <c r="GP116" s="185">
        <f t="shared" si="19"/>
      </c>
      <c r="GQ116" s="230">
        <f t="shared" si="19"/>
      </c>
      <c r="GR116" s="225">
        <f t="shared" si="19"/>
      </c>
      <c r="GS116" s="185">
        <f t="shared" si="19"/>
      </c>
      <c r="GT116" s="185">
        <f t="shared" si="19"/>
      </c>
      <c r="GU116" s="185">
        <f t="shared" si="19"/>
      </c>
      <c r="GV116" s="185">
        <f t="shared" si="19"/>
      </c>
      <c r="GW116" s="225">
        <f t="shared" si="19"/>
      </c>
      <c r="GX116" s="185">
        <f t="shared" si="19"/>
      </c>
      <c r="GY116" s="185">
        <f t="shared" si="19"/>
      </c>
      <c r="GZ116" s="185">
        <f t="shared" si="19"/>
      </c>
      <c r="HA116" s="230">
        <f t="shared" si="19"/>
      </c>
      <c r="HB116" s="185">
        <f t="shared" si="19"/>
      </c>
      <c r="HC116" s="185">
        <f t="shared" si="19"/>
      </c>
      <c r="HD116" s="185">
        <f t="shared" si="19"/>
      </c>
      <c r="HE116" s="185">
        <f t="shared" si="19"/>
      </c>
      <c r="HF116" s="185">
        <f t="shared" si="19"/>
      </c>
      <c r="HG116" s="225">
        <f t="shared" si="19"/>
      </c>
      <c r="HH116" s="185">
        <f t="shared" si="19"/>
      </c>
      <c r="HI116" s="185">
        <f t="shared" si="19"/>
      </c>
      <c r="HJ116" s="185">
        <f t="shared" si="19"/>
      </c>
      <c r="HK116" s="230">
        <f t="shared" si="19"/>
      </c>
      <c r="HL116" s="225">
        <f t="shared" si="19"/>
      </c>
      <c r="HM116" s="185">
        <f t="shared" si="19"/>
      </c>
      <c r="HN116" s="185">
        <f t="shared" si="19"/>
      </c>
      <c r="HO116" s="185">
        <f t="shared" si="19"/>
      </c>
      <c r="HP116" s="230">
        <f t="shared" si="19"/>
      </c>
      <c r="HQ116" s="185"/>
      <c r="HR116" s="185"/>
      <c r="HS116" s="185"/>
      <c r="HT116" s="185"/>
      <c r="HU116" s="185"/>
      <c r="HV116" s="185"/>
    </row>
    <row r="117" spans="1:230" ht="18" customHeight="1" thickTop="1">
      <c r="A117" s="185" t="s">
        <v>148</v>
      </c>
      <c r="B117" s="185"/>
      <c r="C117" s="185"/>
      <c r="D117" s="185"/>
      <c r="E117" s="185"/>
      <c r="F117" s="185" t="s">
        <v>147</v>
      </c>
      <c r="G117" s="187"/>
      <c r="H117" s="187"/>
      <c r="I117" s="187"/>
      <c r="J117" s="187"/>
      <c r="K117" s="187"/>
      <c r="L117" s="187"/>
      <c r="M117" s="230"/>
      <c r="O117">
        <v>1</v>
      </c>
      <c r="P117">
        <f t="shared" si="15"/>
        <v>0</v>
      </c>
      <c r="AB117" s="252" t="s">
        <v>70</v>
      </c>
      <c r="AC117" s="252"/>
      <c r="AD117" s="252"/>
      <c r="AE117" s="252"/>
      <c r="AF117" s="252"/>
      <c r="AG117" s="252">
        <f aca="true" t="shared" si="20" ref="AG117:AG180">DZ410</f>
        <v>0</v>
      </c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X117">
        <f>SUM(BZ117:DM117)</f>
        <v>0</v>
      </c>
      <c r="BY117" s="252">
        <f t="shared" si="17"/>
        <v>0</v>
      </c>
      <c r="BZ117">
        <f aca="true" t="shared" si="21" ref="BZ117:DG117">IF(GC112=2,BZ112,0)</f>
        <v>0</v>
      </c>
      <c r="CA117">
        <f t="shared" si="21"/>
        <v>0</v>
      </c>
      <c r="CB117">
        <f t="shared" si="21"/>
        <v>0</v>
      </c>
      <c r="CC117">
        <f t="shared" si="21"/>
        <v>0</v>
      </c>
      <c r="CD117">
        <f t="shared" si="21"/>
        <v>0</v>
      </c>
      <c r="CE117">
        <f t="shared" si="21"/>
        <v>0</v>
      </c>
      <c r="CF117">
        <f t="shared" si="21"/>
        <v>0</v>
      </c>
      <c r="CG117">
        <f t="shared" si="21"/>
        <v>0</v>
      </c>
      <c r="CH117">
        <f t="shared" si="21"/>
        <v>0</v>
      </c>
      <c r="CI117">
        <f t="shared" si="21"/>
        <v>0</v>
      </c>
      <c r="CJ117">
        <f t="shared" si="21"/>
        <v>0</v>
      </c>
      <c r="CK117">
        <f t="shared" si="21"/>
        <v>0</v>
      </c>
      <c r="CL117">
        <f t="shared" si="21"/>
        <v>0</v>
      </c>
      <c r="CM117">
        <f t="shared" si="21"/>
        <v>0</v>
      </c>
      <c r="CN117">
        <f t="shared" si="21"/>
        <v>0</v>
      </c>
      <c r="CO117">
        <f t="shared" si="21"/>
        <v>0</v>
      </c>
      <c r="CP117">
        <f t="shared" si="21"/>
        <v>0</v>
      </c>
      <c r="CQ117">
        <f t="shared" si="21"/>
        <v>0</v>
      </c>
      <c r="CR117">
        <f t="shared" si="21"/>
        <v>0</v>
      </c>
      <c r="CS117">
        <f t="shared" si="21"/>
        <v>0</v>
      </c>
      <c r="CT117">
        <f t="shared" si="21"/>
        <v>0</v>
      </c>
      <c r="CU117">
        <f t="shared" si="21"/>
        <v>0</v>
      </c>
      <c r="CV117">
        <f t="shared" si="21"/>
        <v>0</v>
      </c>
      <c r="CW117">
        <f t="shared" si="21"/>
        <v>0</v>
      </c>
      <c r="CX117">
        <f t="shared" si="21"/>
        <v>0</v>
      </c>
      <c r="CY117">
        <f t="shared" si="21"/>
        <v>0</v>
      </c>
      <c r="CZ117">
        <f t="shared" si="21"/>
        <v>0</v>
      </c>
      <c r="DA117">
        <f t="shared" si="21"/>
        <v>0</v>
      </c>
      <c r="DB117">
        <f t="shared" si="21"/>
        <v>0</v>
      </c>
      <c r="DC117">
        <f t="shared" si="21"/>
        <v>0</v>
      </c>
      <c r="DD117">
        <f t="shared" si="21"/>
        <v>0</v>
      </c>
      <c r="DE117">
        <f t="shared" si="21"/>
        <v>0</v>
      </c>
      <c r="DF117">
        <f t="shared" si="21"/>
        <v>0</v>
      </c>
      <c r="DG117">
        <f t="shared" si="21"/>
        <v>0</v>
      </c>
      <c r="DH117">
        <f aca="true" t="shared" si="22" ref="DH117:DM117">IF(HK112=2,DH112,0)</f>
        <v>0</v>
      </c>
      <c r="DI117">
        <f t="shared" si="22"/>
        <v>0</v>
      </c>
      <c r="DJ117">
        <f t="shared" si="22"/>
        <v>0</v>
      </c>
      <c r="DK117">
        <f t="shared" si="22"/>
        <v>0</v>
      </c>
      <c r="DL117">
        <f t="shared" si="22"/>
        <v>0</v>
      </c>
      <c r="DM117">
        <f t="shared" si="22"/>
        <v>0</v>
      </c>
      <c r="EC117" s="252" t="s">
        <v>290</v>
      </c>
      <c r="ED117" s="252" t="s">
        <v>290</v>
      </c>
      <c r="EE117" s="252" t="s">
        <v>290</v>
      </c>
      <c r="EF117" s="252" t="s">
        <v>290</v>
      </c>
      <c r="EG117" s="252" t="s">
        <v>290</v>
      </c>
      <c r="EH117" s="252" t="s">
        <v>290</v>
      </c>
      <c r="EI117" s="252" t="s">
        <v>290</v>
      </c>
      <c r="EJ117" s="252" t="s">
        <v>290</v>
      </c>
      <c r="EK117" s="252" t="s">
        <v>290</v>
      </c>
      <c r="EL117" s="252" t="s">
        <v>290</v>
      </c>
      <c r="EM117" s="252" t="s">
        <v>290</v>
      </c>
      <c r="EN117" s="252" t="s">
        <v>290</v>
      </c>
      <c r="EO117" s="252" t="s">
        <v>290</v>
      </c>
      <c r="EP117" s="252" t="s">
        <v>290</v>
      </c>
      <c r="EQ117" s="252" t="s">
        <v>290</v>
      </c>
      <c r="ER117" s="252" t="s">
        <v>290</v>
      </c>
      <c r="ES117" s="252" t="s">
        <v>290</v>
      </c>
      <c r="ET117" s="252" t="s">
        <v>290</v>
      </c>
      <c r="EU117" s="252" t="s">
        <v>290</v>
      </c>
      <c r="EV117" s="252" t="s">
        <v>290</v>
      </c>
      <c r="EW117" s="252" t="s">
        <v>290</v>
      </c>
      <c r="EX117" s="252" t="s">
        <v>290</v>
      </c>
      <c r="EY117" s="252" t="s">
        <v>290</v>
      </c>
      <c r="EZ117" s="252" t="s">
        <v>290</v>
      </c>
      <c r="FA117" s="252" t="s">
        <v>290</v>
      </c>
      <c r="FB117" s="252" t="s">
        <v>290</v>
      </c>
      <c r="FC117" s="252" t="s">
        <v>290</v>
      </c>
      <c r="FD117" s="252" t="s">
        <v>290</v>
      </c>
      <c r="FE117" s="252" t="s">
        <v>290</v>
      </c>
      <c r="FF117" s="252" t="s">
        <v>290</v>
      </c>
      <c r="FG117" s="252" t="s">
        <v>290</v>
      </c>
      <c r="FH117" s="252" t="s">
        <v>290</v>
      </c>
      <c r="FI117" s="252" t="s">
        <v>290</v>
      </c>
      <c r="FJ117" s="252" t="s">
        <v>290</v>
      </c>
      <c r="FK117" s="252" t="s">
        <v>290</v>
      </c>
      <c r="FL117" s="252" t="s">
        <v>290</v>
      </c>
      <c r="FM117" s="252" t="s">
        <v>290</v>
      </c>
      <c r="FN117" s="252" t="s">
        <v>290</v>
      </c>
      <c r="FO117" s="252" t="s">
        <v>290</v>
      </c>
      <c r="FP117" s="252" t="s">
        <v>290</v>
      </c>
      <c r="FQ117" s="252" t="s">
        <v>290</v>
      </c>
      <c r="FR117" s="252" t="s">
        <v>290</v>
      </c>
      <c r="FS117" s="252" t="s">
        <v>290</v>
      </c>
      <c r="FT117" s="252" t="s">
        <v>290</v>
      </c>
      <c r="FU117" s="252" t="s">
        <v>290</v>
      </c>
      <c r="FV117" s="252"/>
      <c r="FW117" s="252"/>
      <c r="FX117" s="252"/>
      <c r="FY117" s="252"/>
      <c r="FZ117" s="252"/>
      <c r="GA117" s="252"/>
      <c r="GB117" s="252"/>
      <c r="GC117" s="225">
        <f aca="true" t="shared" si="23" ref="GC117:HP117">IF(GC112=4,EC117,GC118)</f>
      </c>
      <c r="GD117" s="185">
        <f t="shared" si="23"/>
      </c>
      <c r="GE117" s="185">
        <f t="shared" si="23"/>
      </c>
      <c r="GF117" s="185">
        <f t="shared" si="23"/>
      </c>
      <c r="GG117" s="230">
        <f t="shared" si="23"/>
      </c>
      <c r="GH117" s="225">
        <f t="shared" si="23"/>
      </c>
      <c r="GI117" s="185">
        <f t="shared" si="23"/>
      </c>
      <c r="GJ117" s="185">
        <f t="shared" si="23"/>
      </c>
      <c r="GK117" s="185">
        <f t="shared" si="23"/>
      </c>
      <c r="GL117" s="230">
        <f t="shared" si="23"/>
      </c>
      <c r="GM117" s="225">
        <f t="shared" si="23"/>
      </c>
      <c r="GN117" s="185">
        <f t="shared" si="23"/>
      </c>
      <c r="GO117" s="185">
        <f t="shared" si="23"/>
      </c>
      <c r="GP117" s="185">
        <f t="shared" si="23"/>
      </c>
      <c r="GQ117" s="230">
        <f t="shared" si="23"/>
      </c>
      <c r="GR117" s="225">
        <f t="shared" si="23"/>
      </c>
      <c r="GS117" s="185">
        <f t="shared" si="23"/>
      </c>
      <c r="GT117" s="185">
        <f t="shared" si="23"/>
      </c>
      <c r="GU117" s="185">
        <f t="shared" si="23"/>
      </c>
      <c r="GV117" s="185">
        <f t="shared" si="23"/>
      </c>
      <c r="GW117" s="225">
        <f t="shared" si="23"/>
      </c>
      <c r="GX117" s="185">
        <f t="shared" si="23"/>
      </c>
      <c r="GY117" s="185">
        <f t="shared" si="23"/>
      </c>
      <c r="GZ117" s="185">
        <f t="shared" si="23"/>
      </c>
      <c r="HA117" s="230">
        <f t="shared" si="23"/>
      </c>
      <c r="HB117" s="185">
        <f t="shared" si="23"/>
      </c>
      <c r="HC117" s="185">
        <f t="shared" si="23"/>
      </c>
      <c r="HD117" s="185">
        <f t="shared" si="23"/>
      </c>
      <c r="HE117" s="185">
        <f t="shared" si="23"/>
      </c>
      <c r="HF117" s="185">
        <f t="shared" si="23"/>
      </c>
      <c r="HG117" s="225">
        <f t="shared" si="23"/>
      </c>
      <c r="HH117" s="185">
        <f t="shared" si="23"/>
      </c>
      <c r="HI117" s="185">
        <f t="shared" si="23"/>
      </c>
      <c r="HJ117" s="185">
        <f t="shared" si="23"/>
      </c>
      <c r="HK117" s="230">
        <f t="shared" si="23"/>
      </c>
      <c r="HL117" s="225">
        <f t="shared" si="23"/>
      </c>
      <c r="HM117" s="185">
        <f t="shared" si="23"/>
      </c>
      <c r="HN117" s="185">
        <f t="shared" si="23"/>
      </c>
      <c r="HO117" s="185">
        <f t="shared" si="23"/>
      </c>
      <c r="HP117" s="230">
        <f t="shared" si="23"/>
      </c>
      <c r="HQ117" s="185"/>
      <c r="HR117" s="185"/>
      <c r="HS117" s="185"/>
      <c r="HT117" s="185"/>
      <c r="HU117" s="185"/>
      <c r="HV117" s="185"/>
    </row>
    <row r="118" spans="1:230" ht="18" customHeight="1">
      <c r="A118" s="185"/>
      <c r="B118" s="185"/>
      <c r="C118" s="185"/>
      <c r="D118" s="185"/>
      <c r="E118" s="185"/>
      <c r="F118" s="185"/>
      <c r="G118" s="187"/>
      <c r="H118" s="187"/>
      <c r="I118" s="187"/>
      <c r="J118" s="187"/>
      <c r="K118" s="187"/>
      <c r="L118" s="185"/>
      <c r="M118" s="230"/>
      <c r="O118">
        <v>1</v>
      </c>
      <c r="P118">
        <f t="shared" si="15"/>
        <v>0</v>
      </c>
      <c r="AB118" s="252" t="s">
        <v>109</v>
      </c>
      <c r="AC118" s="252">
        <f aca="true" t="shared" si="24" ref="AC118:AF119">BZ106</f>
        <v>0</v>
      </c>
      <c r="AD118" s="252">
        <f t="shared" si="24"/>
        <v>0</v>
      </c>
      <c r="AE118" s="252">
        <f t="shared" si="24"/>
        <v>0</v>
      </c>
      <c r="AF118" s="252">
        <f t="shared" si="24"/>
        <v>0</v>
      </c>
      <c r="AG118" s="252">
        <f t="shared" si="20"/>
        <v>0</v>
      </c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52"/>
      <c r="BX118">
        <f>SUM(BZ118:DM118)</f>
        <v>0</v>
      </c>
      <c r="BY118" s="252">
        <f t="shared" si="17"/>
        <v>0</v>
      </c>
      <c r="BZ118">
        <f aca="true" t="shared" si="25" ref="BZ118:DM118">IF(GC112=4,BZ112,0)</f>
        <v>0</v>
      </c>
      <c r="CA118">
        <f t="shared" si="25"/>
        <v>0</v>
      </c>
      <c r="CB118">
        <f t="shared" si="25"/>
        <v>0</v>
      </c>
      <c r="CC118">
        <f t="shared" si="25"/>
        <v>0</v>
      </c>
      <c r="CD118">
        <f t="shared" si="25"/>
        <v>0</v>
      </c>
      <c r="CE118">
        <f t="shared" si="25"/>
        <v>0</v>
      </c>
      <c r="CF118">
        <f t="shared" si="25"/>
        <v>0</v>
      </c>
      <c r="CG118">
        <f t="shared" si="25"/>
        <v>0</v>
      </c>
      <c r="CH118">
        <f t="shared" si="25"/>
        <v>0</v>
      </c>
      <c r="CI118">
        <f t="shared" si="25"/>
        <v>0</v>
      </c>
      <c r="CJ118">
        <f t="shared" si="25"/>
        <v>0</v>
      </c>
      <c r="CK118">
        <f t="shared" si="25"/>
        <v>0</v>
      </c>
      <c r="CL118">
        <f t="shared" si="25"/>
        <v>0</v>
      </c>
      <c r="CM118">
        <f t="shared" si="25"/>
        <v>0</v>
      </c>
      <c r="CN118">
        <f t="shared" si="25"/>
        <v>0</v>
      </c>
      <c r="CO118">
        <f t="shared" si="25"/>
        <v>0</v>
      </c>
      <c r="CP118">
        <f t="shared" si="25"/>
        <v>0</v>
      </c>
      <c r="CQ118">
        <f t="shared" si="25"/>
        <v>0</v>
      </c>
      <c r="CR118">
        <f t="shared" si="25"/>
        <v>0</v>
      </c>
      <c r="CS118">
        <f t="shared" si="25"/>
        <v>0</v>
      </c>
      <c r="CT118">
        <f t="shared" si="25"/>
        <v>0</v>
      </c>
      <c r="CU118">
        <f t="shared" si="25"/>
        <v>0</v>
      </c>
      <c r="CV118">
        <f t="shared" si="25"/>
        <v>0</v>
      </c>
      <c r="CW118">
        <f t="shared" si="25"/>
        <v>0</v>
      </c>
      <c r="CX118">
        <f t="shared" si="25"/>
        <v>0</v>
      </c>
      <c r="CY118">
        <f t="shared" si="25"/>
        <v>0</v>
      </c>
      <c r="CZ118">
        <f t="shared" si="25"/>
        <v>0</v>
      </c>
      <c r="DA118">
        <f t="shared" si="25"/>
        <v>0</v>
      </c>
      <c r="DB118">
        <f t="shared" si="25"/>
        <v>0</v>
      </c>
      <c r="DC118">
        <f t="shared" si="25"/>
        <v>0</v>
      </c>
      <c r="DD118">
        <f t="shared" si="25"/>
        <v>0</v>
      </c>
      <c r="DE118">
        <f t="shared" si="25"/>
        <v>0</v>
      </c>
      <c r="DF118">
        <f t="shared" si="25"/>
        <v>0</v>
      </c>
      <c r="DG118">
        <f t="shared" si="25"/>
        <v>0</v>
      </c>
      <c r="DH118">
        <f t="shared" si="25"/>
        <v>0</v>
      </c>
      <c r="DI118">
        <f t="shared" si="25"/>
        <v>0</v>
      </c>
      <c r="DJ118">
        <f t="shared" si="25"/>
        <v>0</v>
      </c>
      <c r="DK118">
        <f t="shared" si="25"/>
        <v>0</v>
      </c>
      <c r="DL118">
        <f t="shared" si="25"/>
        <v>0</v>
      </c>
      <c r="DM118">
        <f t="shared" si="25"/>
        <v>0</v>
      </c>
      <c r="EC118" s="252" t="s">
        <v>30</v>
      </c>
      <c r="ED118" s="252" t="s">
        <v>30</v>
      </c>
      <c r="EE118" s="252" t="s">
        <v>30</v>
      </c>
      <c r="EF118" s="252" t="s">
        <v>30</v>
      </c>
      <c r="EG118" s="252" t="s">
        <v>30</v>
      </c>
      <c r="EH118" s="252" t="s">
        <v>30</v>
      </c>
      <c r="EI118" s="252" t="s">
        <v>30</v>
      </c>
      <c r="EJ118" s="252" t="s">
        <v>30</v>
      </c>
      <c r="EK118" s="252" t="s">
        <v>30</v>
      </c>
      <c r="EL118" s="252" t="s">
        <v>30</v>
      </c>
      <c r="EM118" s="252" t="s">
        <v>30</v>
      </c>
      <c r="EN118" s="252" t="s">
        <v>30</v>
      </c>
      <c r="EO118" s="252" t="s">
        <v>30</v>
      </c>
      <c r="EP118" s="252" t="s">
        <v>30</v>
      </c>
      <c r="EQ118" s="252" t="s">
        <v>30</v>
      </c>
      <c r="ER118" s="252" t="s">
        <v>30</v>
      </c>
      <c r="ES118" s="252" t="s">
        <v>30</v>
      </c>
      <c r="ET118" s="252" t="s">
        <v>30</v>
      </c>
      <c r="EU118" s="252" t="s">
        <v>30</v>
      </c>
      <c r="EV118" s="252" t="s">
        <v>30</v>
      </c>
      <c r="EW118" s="252" t="s">
        <v>30</v>
      </c>
      <c r="EX118" s="252" t="s">
        <v>30</v>
      </c>
      <c r="EY118" s="252" t="s">
        <v>30</v>
      </c>
      <c r="EZ118" s="252" t="s">
        <v>30</v>
      </c>
      <c r="FA118" s="252" t="s">
        <v>30</v>
      </c>
      <c r="FB118" s="252" t="s">
        <v>30</v>
      </c>
      <c r="FC118" s="252" t="s">
        <v>30</v>
      </c>
      <c r="FD118" s="252" t="s">
        <v>30</v>
      </c>
      <c r="FE118" s="252" t="s">
        <v>30</v>
      </c>
      <c r="FF118" s="252" t="s">
        <v>30</v>
      </c>
      <c r="FG118" s="252" t="s">
        <v>30</v>
      </c>
      <c r="FH118" s="252" t="s">
        <v>30</v>
      </c>
      <c r="FI118" s="252" t="s">
        <v>30</v>
      </c>
      <c r="FJ118" s="252" t="s">
        <v>30</v>
      </c>
      <c r="FK118" s="252" t="s">
        <v>30</v>
      </c>
      <c r="FL118" s="252" t="s">
        <v>30</v>
      </c>
      <c r="FM118" s="252" t="s">
        <v>30</v>
      </c>
      <c r="FN118" s="252" t="s">
        <v>30</v>
      </c>
      <c r="FO118" s="252" t="s">
        <v>30</v>
      </c>
      <c r="FP118" s="252" t="s">
        <v>30</v>
      </c>
      <c r="FQ118" s="252" t="s">
        <v>30</v>
      </c>
      <c r="FR118" s="252" t="s">
        <v>30</v>
      </c>
      <c r="FS118" s="252" t="s">
        <v>30</v>
      </c>
      <c r="FT118" s="252" t="s">
        <v>30</v>
      </c>
      <c r="FU118" s="252" t="s">
        <v>30</v>
      </c>
      <c r="FV118" s="252"/>
      <c r="FW118" s="252"/>
      <c r="FX118" s="252"/>
      <c r="FY118" s="252"/>
      <c r="FZ118" s="252"/>
      <c r="GA118" s="252"/>
      <c r="GB118" s="252"/>
      <c r="GC118" s="225">
        <f aca="true" t="shared" si="26" ref="GC118:HP118">IF(GC112=5,EC118,GC119)</f>
      </c>
      <c r="GD118" s="185">
        <f t="shared" si="26"/>
      </c>
      <c r="GE118" s="185">
        <f t="shared" si="26"/>
      </c>
      <c r="GF118" s="185">
        <f t="shared" si="26"/>
      </c>
      <c r="GG118" s="230">
        <f t="shared" si="26"/>
      </c>
      <c r="GH118" s="225">
        <f t="shared" si="26"/>
      </c>
      <c r="GI118" s="185">
        <f t="shared" si="26"/>
      </c>
      <c r="GJ118" s="185">
        <f t="shared" si="26"/>
      </c>
      <c r="GK118" s="185">
        <f t="shared" si="26"/>
      </c>
      <c r="GL118" s="230">
        <f t="shared" si="26"/>
      </c>
      <c r="GM118" s="225">
        <f t="shared" si="26"/>
      </c>
      <c r="GN118" s="185">
        <f t="shared" si="26"/>
      </c>
      <c r="GO118" s="185">
        <f t="shared" si="26"/>
      </c>
      <c r="GP118" s="185">
        <f t="shared" si="26"/>
      </c>
      <c r="GQ118" s="230">
        <f t="shared" si="26"/>
      </c>
      <c r="GR118" s="225">
        <f t="shared" si="26"/>
      </c>
      <c r="GS118" s="185">
        <f t="shared" si="26"/>
      </c>
      <c r="GT118" s="185">
        <f t="shared" si="26"/>
      </c>
      <c r="GU118" s="185">
        <f t="shared" si="26"/>
      </c>
      <c r="GV118" s="185">
        <f t="shared" si="26"/>
      </c>
      <c r="GW118" s="225">
        <f t="shared" si="26"/>
      </c>
      <c r="GX118" s="185">
        <f t="shared" si="26"/>
      </c>
      <c r="GY118" s="185">
        <f t="shared" si="26"/>
      </c>
      <c r="GZ118" s="185">
        <f t="shared" si="26"/>
      </c>
      <c r="HA118" s="230">
        <f t="shared" si="26"/>
      </c>
      <c r="HB118" s="185">
        <f t="shared" si="26"/>
      </c>
      <c r="HC118" s="185">
        <f t="shared" si="26"/>
      </c>
      <c r="HD118" s="185">
        <f t="shared" si="26"/>
      </c>
      <c r="HE118" s="185">
        <f t="shared" si="26"/>
      </c>
      <c r="HF118" s="185">
        <f t="shared" si="26"/>
      </c>
      <c r="HG118" s="225">
        <f t="shared" si="26"/>
      </c>
      <c r="HH118" s="185">
        <f t="shared" si="26"/>
      </c>
      <c r="HI118" s="185">
        <f t="shared" si="26"/>
      </c>
      <c r="HJ118" s="185">
        <f t="shared" si="26"/>
      </c>
      <c r="HK118" s="230">
        <f t="shared" si="26"/>
      </c>
      <c r="HL118" s="225">
        <f t="shared" si="26"/>
      </c>
      <c r="HM118" s="185">
        <f t="shared" si="26"/>
      </c>
      <c r="HN118" s="185">
        <f t="shared" si="26"/>
      </c>
      <c r="HO118" s="185">
        <f t="shared" si="26"/>
      </c>
      <c r="HP118" s="230">
        <f t="shared" si="26"/>
      </c>
      <c r="HQ118" s="185"/>
      <c r="HR118" s="185"/>
      <c r="HS118" s="185"/>
      <c r="HT118" s="185"/>
      <c r="HU118" s="185"/>
      <c r="HV118" s="185"/>
    </row>
    <row r="119" spans="1:230" ht="18" customHeight="1" thickBot="1">
      <c r="A119" s="227"/>
      <c r="B119" s="227"/>
      <c r="C119" s="227"/>
      <c r="D119" s="227"/>
      <c r="E119" s="227"/>
      <c r="F119" s="227"/>
      <c r="G119" s="236"/>
      <c r="H119" s="236"/>
      <c r="I119" s="236"/>
      <c r="J119" s="236"/>
      <c r="K119" s="236"/>
      <c r="L119" s="227"/>
      <c r="M119" s="234"/>
      <c r="O119">
        <v>1</v>
      </c>
      <c r="P119">
        <f t="shared" si="15"/>
        <v>0</v>
      </c>
      <c r="AB119" s="252" t="s">
        <v>30</v>
      </c>
      <c r="AC119" s="252">
        <f t="shared" si="24"/>
        <v>0</v>
      </c>
      <c r="AD119" s="252">
        <f t="shared" si="24"/>
        <v>0</v>
      </c>
      <c r="AE119" s="252">
        <f t="shared" si="24"/>
        <v>0</v>
      </c>
      <c r="AF119" s="252">
        <f t="shared" si="24"/>
        <v>0</v>
      </c>
      <c r="AG119" s="252">
        <f t="shared" si="20"/>
        <v>0</v>
      </c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252"/>
      <c r="BG119" s="252"/>
      <c r="BH119" s="252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2"/>
      <c r="BW119" s="252"/>
      <c r="BX119">
        <f>SUM(BZ119:DM119)</f>
        <v>0</v>
      </c>
      <c r="BY119">
        <f t="shared" si="17"/>
        <v>0</v>
      </c>
      <c r="BZ119">
        <f>IF(GC112=5,BZ112,0)</f>
        <v>0</v>
      </c>
      <c r="CA119">
        <f aca="true" t="shared" si="27" ref="CA119:DM119">IF(GD112=5,CA112,0)</f>
        <v>0</v>
      </c>
      <c r="CB119">
        <f t="shared" si="27"/>
        <v>0</v>
      </c>
      <c r="CC119">
        <f t="shared" si="27"/>
        <v>0</v>
      </c>
      <c r="CD119">
        <f t="shared" si="27"/>
        <v>0</v>
      </c>
      <c r="CE119">
        <f t="shared" si="27"/>
        <v>0</v>
      </c>
      <c r="CF119">
        <f t="shared" si="27"/>
        <v>0</v>
      </c>
      <c r="CG119">
        <f t="shared" si="27"/>
        <v>0</v>
      </c>
      <c r="CH119">
        <f t="shared" si="27"/>
        <v>0</v>
      </c>
      <c r="CI119">
        <f t="shared" si="27"/>
        <v>0</v>
      </c>
      <c r="CJ119">
        <f t="shared" si="27"/>
        <v>0</v>
      </c>
      <c r="CK119">
        <f t="shared" si="27"/>
        <v>0</v>
      </c>
      <c r="CL119">
        <f t="shared" si="27"/>
        <v>0</v>
      </c>
      <c r="CM119">
        <f t="shared" si="27"/>
        <v>0</v>
      </c>
      <c r="CN119">
        <f t="shared" si="27"/>
        <v>0</v>
      </c>
      <c r="CO119">
        <f t="shared" si="27"/>
        <v>0</v>
      </c>
      <c r="CP119">
        <f t="shared" si="27"/>
        <v>0</v>
      </c>
      <c r="CQ119">
        <f t="shared" si="27"/>
        <v>0</v>
      </c>
      <c r="CR119">
        <f t="shared" si="27"/>
        <v>0</v>
      </c>
      <c r="CS119">
        <f t="shared" si="27"/>
        <v>0</v>
      </c>
      <c r="CT119">
        <f t="shared" si="27"/>
        <v>0</v>
      </c>
      <c r="CU119">
        <f t="shared" si="27"/>
        <v>0</v>
      </c>
      <c r="CV119">
        <f t="shared" si="27"/>
        <v>0</v>
      </c>
      <c r="CW119">
        <f t="shared" si="27"/>
        <v>0</v>
      </c>
      <c r="CX119">
        <f t="shared" si="27"/>
        <v>0</v>
      </c>
      <c r="CY119">
        <f t="shared" si="27"/>
        <v>0</v>
      </c>
      <c r="CZ119">
        <f t="shared" si="27"/>
        <v>0</v>
      </c>
      <c r="DA119">
        <f t="shared" si="27"/>
        <v>0</v>
      </c>
      <c r="DB119">
        <f t="shared" si="27"/>
        <v>0</v>
      </c>
      <c r="DC119">
        <f t="shared" si="27"/>
        <v>0</v>
      </c>
      <c r="DD119">
        <f t="shared" si="27"/>
        <v>0</v>
      </c>
      <c r="DE119">
        <f t="shared" si="27"/>
        <v>0</v>
      </c>
      <c r="DF119">
        <f t="shared" si="27"/>
        <v>0</v>
      </c>
      <c r="DG119">
        <f t="shared" si="27"/>
        <v>0</v>
      </c>
      <c r="DH119">
        <f t="shared" si="27"/>
        <v>0</v>
      </c>
      <c r="DI119">
        <f t="shared" si="27"/>
        <v>0</v>
      </c>
      <c r="DJ119">
        <f t="shared" si="27"/>
        <v>0</v>
      </c>
      <c r="DK119">
        <f t="shared" si="27"/>
        <v>0</v>
      </c>
      <c r="DL119">
        <f t="shared" si="27"/>
        <v>0</v>
      </c>
      <c r="DM119">
        <f t="shared" si="27"/>
        <v>0</v>
      </c>
      <c r="EC119" t="s">
        <v>291</v>
      </c>
      <c r="ED119" t="s">
        <v>291</v>
      </c>
      <c r="EE119" t="s">
        <v>291</v>
      </c>
      <c r="EF119" t="s">
        <v>291</v>
      </c>
      <c r="EG119" t="s">
        <v>291</v>
      </c>
      <c r="EH119" t="s">
        <v>291</v>
      </c>
      <c r="EI119" t="s">
        <v>291</v>
      </c>
      <c r="EJ119" t="s">
        <v>291</v>
      </c>
      <c r="EK119" t="s">
        <v>291</v>
      </c>
      <c r="EL119" t="s">
        <v>291</v>
      </c>
      <c r="EM119" t="s">
        <v>291</v>
      </c>
      <c r="EN119" t="s">
        <v>291</v>
      </c>
      <c r="EO119" t="s">
        <v>291</v>
      </c>
      <c r="EP119" t="s">
        <v>291</v>
      </c>
      <c r="EQ119" t="s">
        <v>291</v>
      </c>
      <c r="ER119" t="s">
        <v>291</v>
      </c>
      <c r="ES119" t="s">
        <v>291</v>
      </c>
      <c r="ET119" t="s">
        <v>291</v>
      </c>
      <c r="EU119" t="s">
        <v>291</v>
      </c>
      <c r="EV119" t="s">
        <v>291</v>
      </c>
      <c r="EW119" t="s">
        <v>291</v>
      </c>
      <c r="EX119" t="s">
        <v>291</v>
      </c>
      <c r="EY119" t="s">
        <v>291</v>
      </c>
      <c r="EZ119" t="s">
        <v>291</v>
      </c>
      <c r="FA119" t="s">
        <v>291</v>
      </c>
      <c r="FB119" t="s">
        <v>291</v>
      </c>
      <c r="FC119" t="s">
        <v>291</v>
      </c>
      <c r="FD119" t="s">
        <v>291</v>
      </c>
      <c r="FE119" t="s">
        <v>291</v>
      </c>
      <c r="FF119" t="s">
        <v>291</v>
      </c>
      <c r="FG119" t="s">
        <v>291</v>
      </c>
      <c r="FH119" t="s">
        <v>291</v>
      </c>
      <c r="FI119" t="s">
        <v>291</v>
      </c>
      <c r="FJ119" t="s">
        <v>291</v>
      </c>
      <c r="FK119" t="s">
        <v>291</v>
      </c>
      <c r="FL119" t="s">
        <v>291</v>
      </c>
      <c r="FM119" t="s">
        <v>291</v>
      </c>
      <c r="FN119" t="s">
        <v>291</v>
      </c>
      <c r="FO119" t="s">
        <v>291</v>
      </c>
      <c r="FP119" t="s">
        <v>291</v>
      </c>
      <c r="FQ119" t="s">
        <v>291</v>
      </c>
      <c r="FR119" t="s">
        <v>291</v>
      </c>
      <c r="FS119" t="s">
        <v>291</v>
      </c>
      <c r="FT119" t="s">
        <v>291</v>
      </c>
      <c r="FU119" t="s">
        <v>291</v>
      </c>
      <c r="GC119" s="225">
        <f aca="true" t="shared" si="28" ref="GC119:HP119">IF(GC112=6,EC119,GC120)</f>
      </c>
      <c r="GD119" s="185">
        <f t="shared" si="28"/>
      </c>
      <c r="GE119" s="185">
        <f t="shared" si="28"/>
      </c>
      <c r="GF119" s="185">
        <f t="shared" si="28"/>
      </c>
      <c r="GG119" s="230">
        <f t="shared" si="28"/>
      </c>
      <c r="GH119" s="225">
        <f t="shared" si="28"/>
      </c>
      <c r="GI119" s="185">
        <f t="shared" si="28"/>
      </c>
      <c r="GJ119" s="185">
        <f t="shared" si="28"/>
      </c>
      <c r="GK119" s="185">
        <f t="shared" si="28"/>
      </c>
      <c r="GL119" s="230">
        <f t="shared" si="28"/>
      </c>
      <c r="GM119" s="225">
        <f t="shared" si="28"/>
      </c>
      <c r="GN119" s="185">
        <f t="shared" si="28"/>
      </c>
      <c r="GO119" s="185">
        <f t="shared" si="28"/>
      </c>
      <c r="GP119" s="185">
        <f t="shared" si="28"/>
      </c>
      <c r="GQ119" s="230">
        <f t="shared" si="28"/>
      </c>
      <c r="GR119" s="225">
        <f t="shared" si="28"/>
      </c>
      <c r="GS119" s="185">
        <f t="shared" si="28"/>
      </c>
      <c r="GT119" s="185">
        <f t="shared" si="28"/>
      </c>
      <c r="GU119" s="185">
        <f t="shared" si="28"/>
      </c>
      <c r="GV119" s="185">
        <f t="shared" si="28"/>
      </c>
      <c r="GW119" s="225">
        <f t="shared" si="28"/>
      </c>
      <c r="GX119" s="185">
        <f t="shared" si="28"/>
      </c>
      <c r="GY119" s="185">
        <f t="shared" si="28"/>
      </c>
      <c r="GZ119" s="185">
        <f t="shared" si="28"/>
      </c>
      <c r="HA119" s="230">
        <f t="shared" si="28"/>
      </c>
      <c r="HB119" s="185">
        <f t="shared" si="28"/>
      </c>
      <c r="HC119" s="185">
        <f t="shared" si="28"/>
      </c>
      <c r="HD119" s="185">
        <f t="shared" si="28"/>
      </c>
      <c r="HE119" s="185">
        <f t="shared" si="28"/>
      </c>
      <c r="HF119" s="185">
        <f t="shared" si="28"/>
      </c>
      <c r="HG119" s="225">
        <f t="shared" si="28"/>
      </c>
      <c r="HH119" s="185">
        <f t="shared" si="28"/>
      </c>
      <c r="HI119" s="185">
        <f t="shared" si="28"/>
      </c>
      <c r="HJ119" s="185">
        <f t="shared" si="28"/>
      </c>
      <c r="HK119" s="230">
        <f t="shared" si="28"/>
      </c>
      <c r="HL119" s="225">
        <f t="shared" si="28"/>
      </c>
      <c r="HM119" s="185">
        <f t="shared" si="28"/>
      </c>
      <c r="HN119" s="185">
        <f t="shared" si="28"/>
      </c>
      <c r="HO119" s="185">
        <f t="shared" si="28"/>
      </c>
      <c r="HP119" s="230">
        <f t="shared" si="28"/>
      </c>
      <c r="HQ119" s="185"/>
      <c r="HR119" s="185"/>
      <c r="HS119" s="185"/>
      <c r="HT119" s="185"/>
      <c r="HU119" s="185"/>
      <c r="HV119" s="185"/>
    </row>
    <row r="120" spans="1:230" ht="18" customHeight="1" thickTop="1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9"/>
      <c r="O120">
        <v>1</v>
      </c>
      <c r="P120">
        <f t="shared" si="15"/>
        <v>0</v>
      </c>
      <c r="AB120" s="252" t="s">
        <v>72</v>
      </c>
      <c r="AC120" s="252"/>
      <c r="AD120" s="252"/>
      <c r="AE120" s="252"/>
      <c r="AF120" s="252"/>
      <c r="AG120" s="252">
        <f t="shared" si="20"/>
        <v>0</v>
      </c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  <c r="AW120" s="252"/>
      <c r="AX120" s="252"/>
      <c r="AY120" s="252"/>
      <c r="AZ120" s="252"/>
      <c r="BA120" s="252"/>
      <c r="BB120" s="252"/>
      <c r="BC120" s="252"/>
      <c r="BD120" s="252"/>
      <c r="BE120" s="252"/>
      <c r="BF120" s="252"/>
      <c r="BG120" s="252"/>
      <c r="BH120" s="252"/>
      <c r="BI120" s="252"/>
      <c r="BJ120" s="252"/>
      <c r="BK120" s="252"/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>
        <f t="shared" si="17"/>
        <v>0</v>
      </c>
      <c r="EC120" s="252" t="s">
        <v>75</v>
      </c>
      <c r="ED120" s="252" t="s">
        <v>75</v>
      </c>
      <c r="EE120" s="252" t="s">
        <v>75</v>
      </c>
      <c r="EF120" s="252" t="s">
        <v>75</v>
      </c>
      <c r="EG120" s="252" t="s">
        <v>75</v>
      </c>
      <c r="EH120" s="252" t="s">
        <v>75</v>
      </c>
      <c r="EI120" s="252" t="s">
        <v>75</v>
      </c>
      <c r="EJ120" s="252" t="s">
        <v>75</v>
      </c>
      <c r="EK120" s="252" t="s">
        <v>75</v>
      </c>
      <c r="EL120" s="252" t="s">
        <v>75</v>
      </c>
      <c r="EM120" s="252" t="s">
        <v>75</v>
      </c>
      <c r="EN120" s="252" t="s">
        <v>75</v>
      </c>
      <c r="EO120" s="252" t="s">
        <v>75</v>
      </c>
      <c r="EP120" s="252" t="s">
        <v>75</v>
      </c>
      <c r="EQ120" s="252" t="s">
        <v>75</v>
      </c>
      <c r="ER120" s="252" t="s">
        <v>75</v>
      </c>
      <c r="ES120" s="252" t="s">
        <v>75</v>
      </c>
      <c r="ET120" s="252" t="s">
        <v>75</v>
      </c>
      <c r="EU120" s="252" t="s">
        <v>75</v>
      </c>
      <c r="EV120" s="252" t="s">
        <v>75</v>
      </c>
      <c r="EW120" s="252" t="s">
        <v>75</v>
      </c>
      <c r="EX120" s="252" t="s">
        <v>75</v>
      </c>
      <c r="EY120" s="252" t="s">
        <v>75</v>
      </c>
      <c r="EZ120" s="252" t="s">
        <v>75</v>
      </c>
      <c r="FA120" s="252" t="s">
        <v>75</v>
      </c>
      <c r="FB120" s="252" t="s">
        <v>75</v>
      </c>
      <c r="FC120" s="252" t="s">
        <v>75</v>
      </c>
      <c r="FD120" s="252" t="s">
        <v>75</v>
      </c>
      <c r="FE120" s="252" t="s">
        <v>75</v>
      </c>
      <c r="FF120" s="252" t="s">
        <v>75</v>
      </c>
      <c r="FG120" s="252" t="s">
        <v>75</v>
      </c>
      <c r="FH120" s="252" t="s">
        <v>75</v>
      </c>
      <c r="FI120" s="252" t="s">
        <v>75</v>
      </c>
      <c r="FJ120" s="252" t="s">
        <v>75</v>
      </c>
      <c r="FK120" s="252" t="s">
        <v>75</v>
      </c>
      <c r="FL120" s="252" t="s">
        <v>75</v>
      </c>
      <c r="FM120" s="252" t="s">
        <v>75</v>
      </c>
      <c r="FN120" s="252" t="s">
        <v>75</v>
      </c>
      <c r="FO120" s="252" t="s">
        <v>75</v>
      </c>
      <c r="FP120" s="252" t="s">
        <v>75</v>
      </c>
      <c r="FQ120" s="252" t="s">
        <v>75</v>
      </c>
      <c r="FR120" s="252" t="s">
        <v>75</v>
      </c>
      <c r="FS120" s="252" t="s">
        <v>75</v>
      </c>
      <c r="FT120" s="252" t="s">
        <v>75</v>
      </c>
      <c r="FU120" s="252" t="s">
        <v>75</v>
      </c>
      <c r="FV120" s="252"/>
      <c r="FW120" s="252"/>
      <c r="FX120" s="252"/>
      <c r="FY120" s="252"/>
      <c r="FZ120" s="252"/>
      <c r="GA120" s="252"/>
      <c r="GB120" s="252"/>
      <c r="GC120" s="225">
        <f aca="true" t="shared" si="29" ref="GC120:HP120">IF(GC112=7,EC120,GC121)</f>
      </c>
      <c r="GD120" s="185">
        <f t="shared" si="29"/>
      </c>
      <c r="GE120" s="185">
        <f t="shared" si="29"/>
      </c>
      <c r="GF120" s="185">
        <f t="shared" si="29"/>
      </c>
      <c r="GG120" s="230">
        <f t="shared" si="29"/>
      </c>
      <c r="GH120" s="225">
        <f t="shared" si="29"/>
      </c>
      <c r="GI120" s="185">
        <f t="shared" si="29"/>
      </c>
      <c r="GJ120" s="185">
        <f t="shared" si="29"/>
      </c>
      <c r="GK120" s="185">
        <f t="shared" si="29"/>
      </c>
      <c r="GL120" s="230">
        <f t="shared" si="29"/>
      </c>
      <c r="GM120" s="225">
        <f t="shared" si="29"/>
      </c>
      <c r="GN120" s="185">
        <f t="shared" si="29"/>
      </c>
      <c r="GO120" s="185">
        <f t="shared" si="29"/>
      </c>
      <c r="GP120" s="185">
        <f t="shared" si="29"/>
      </c>
      <c r="GQ120" s="230">
        <f t="shared" si="29"/>
      </c>
      <c r="GR120" s="225">
        <f t="shared" si="29"/>
      </c>
      <c r="GS120" s="185">
        <f t="shared" si="29"/>
      </c>
      <c r="GT120" s="185">
        <f t="shared" si="29"/>
      </c>
      <c r="GU120" s="185">
        <f t="shared" si="29"/>
      </c>
      <c r="GV120" s="185">
        <f t="shared" si="29"/>
      </c>
      <c r="GW120" s="225">
        <f t="shared" si="29"/>
      </c>
      <c r="GX120" s="185">
        <f t="shared" si="29"/>
      </c>
      <c r="GY120" s="185">
        <f t="shared" si="29"/>
      </c>
      <c r="GZ120" s="185">
        <f t="shared" si="29"/>
      </c>
      <c r="HA120" s="230">
        <f t="shared" si="29"/>
      </c>
      <c r="HB120" s="185">
        <f t="shared" si="29"/>
      </c>
      <c r="HC120" s="185">
        <f t="shared" si="29"/>
      </c>
      <c r="HD120" s="185">
        <f t="shared" si="29"/>
      </c>
      <c r="HE120" s="185">
        <f t="shared" si="29"/>
      </c>
      <c r="HF120" s="185">
        <f t="shared" si="29"/>
      </c>
      <c r="HG120" s="225">
        <f t="shared" si="29"/>
      </c>
      <c r="HH120" s="185">
        <f t="shared" si="29"/>
      </c>
      <c r="HI120" s="185">
        <f t="shared" si="29"/>
      </c>
      <c r="HJ120" s="185">
        <f t="shared" si="29"/>
      </c>
      <c r="HK120" s="230">
        <f t="shared" si="29"/>
      </c>
      <c r="HL120" s="225">
        <f t="shared" si="29"/>
      </c>
      <c r="HM120" s="185">
        <f t="shared" si="29"/>
      </c>
      <c r="HN120" s="185">
        <f t="shared" si="29"/>
      </c>
      <c r="HO120" s="185">
        <f t="shared" si="29"/>
      </c>
      <c r="HP120" s="230">
        <f t="shared" si="29"/>
      </c>
      <c r="HQ120" s="185"/>
      <c r="HR120" s="185"/>
      <c r="HS120" s="185"/>
      <c r="HT120" s="185"/>
      <c r="HU120" s="185"/>
      <c r="HV120" s="185"/>
    </row>
    <row r="121" spans="1:230" ht="18" customHeight="1" thickBot="1">
      <c r="A121" s="188" t="s">
        <v>158</v>
      </c>
      <c r="B121" s="185"/>
      <c r="C121" s="185"/>
      <c r="D121" s="282"/>
      <c r="E121" s="283"/>
      <c r="F121" s="283"/>
      <c r="G121" s="284"/>
      <c r="H121" s="185"/>
      <c r="I121" s="185"/>
      <c r="J121" s="185"/>
      <c r="K121" s="185"/>
      <c r="L121" s="185"/>
      <c r="M121" s="230"/>
      <c r="O121">
        <v>1</v>
      </c>
      <c r="P121">
        <f>H185</f>
        <v>0</v>
      </c>
      <c r="AB121" s="252" t="s">
        <v>32</v>
      </c>
      <c r="AC121" s="252"/>
      <c r="AD121" s="252"/>
      <c r="AE121" s="252"/>
      <c r="AF121" s="252"/>
      <c r="AG121" s="252">
        <f t="shared" si="20"/>
        <v>0</v>
      </c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2"/>
      <c r="BF121" s="252"/>
      <c r="BG121" s="252"/>
      <c r="BH121" s="252"/>
      <c r="BI121" s="252"/>
      <c r="BJ121" s="252"/>
      <c r="BK121" s="252"/>
      <c r="BL121" s="252"/>
      <c r="BM121" s="252"/>
      <c r="BN121" s="252"/>
      <c r="BO121" s="252"/>
      <c r="BP121" s="252"/>
      <c r="BQ121" s="252"/>
      <c r="BR121" s="252"/>
      <c r="BS121" s="252"/>
      <c r="BT121" s="252"/>
      <c r="BU121" s="252"/>
      <c r="BV121" s="252"/>
      <c r="BW121" s="252"/>
      <c r="BX121" s="252"/>
      <c r="BY121" s="252">
        <f t="shared" si="17"/>
        <v>0</v>
      </c>
      <c r="EC121" t="s">
        <v>292</v>
      </c>
      <c r="ED121" t="s">
        <v>292</v>
      </c>
      <c r="EE121" t="s">
        <v>292</v>
      </c>
      <c r="EF121" t="s">
        <v>292</v>
      </c>
      <c r="EG121" t="s">
        <v>292</v>
      </c>
      <c r="EH121" t="s">
        <v>292</v>
      </c>
      <c r="EI121" t="s">
        <v>292</v>
      </c>
      <c r="EJ121" t="s">
        <v>292</v>
      </c>
      <c r="EK121" t="s">
        <v>292</v>
      </c>
      <c r="EL121" t="s">
        <v>292</v>
      </c>
      <c r="EM121" t="s">
        <v>292</v>
      </c>
      <c r="EN121" t="s">
        <v>292</v>
      </c>
      <c r="EO121" t="s">
        <v>292</v>
      </c>
      <c r="EP121" t="s">
        <v>292</v>
      </c>
      <c r="EQ121" t="s">
        <v>292</v>
      </c>
      <c r="ER121" t="s">
        <v>292</v>
      </c>
      <c r="ES121" t="s">
        <v>292</v>
      </c>
      <c r="ET121" t="s">
        <v>292</v>
      </c>
      <c r="EU121" t="s">
        <v>292</v>
      </c>
      <c r="EV121" t="s">
        <v>292</v>
      </c>
      <c r="EW121" t="s">
        <v>292</v>
      </c>
      <c r="EX121" t="s">
        <v>292</v>
      </c>
      <c r="EY121" t="s">
        <v>292</v>
      </c>
      <c r="EZ121" t="s">
        <v>292</v>
      </c>
      <c r="FA121" t="s">
        <v>292</v>
      </c>
      <c r="FB121" t="s">
        <v>292</v>
      </c>
      <c r="FC121" t="s">
        <v>292</v>
      </c>
      <c r="FD121" t="s">
        <v>292</v>
      </c>
      <c r="FE121" t="s">
        <v>292</v>
      </c>
      <c r="FF121" t="s">
        <v>292</v>
      </c>
      <c r="FG121" t="s">
        <v>292</v>
      </c>
      <c r="FH121" t="s">
        <v>292</v>
      </c>
      <c r="FI121" t="s">
        <v>292</v>
      </c>
      <c r="FJ121" t="s">
        <v>292</v>
      </c>
      <c r="FK121" t="s">
        <v>292</v>
      </c>
      <c r="FL121" t="s">
        <v>292</v>
      </c>
      <c r="FM121" t="s">
        <v>292</v>
      </c>
      <c r="FN121" t="s">
        <v>292</v>
      </c>
      <c r="FO121" t="s">
        <v>292</v>
      </c>
      <c r="FP121" t="s">
        <v>292</v>
      </c>
      <c r="FQ121" t="s">
        <v>292</v>
      </c>
      <c r="FR121" t="s">
        <v>292</v>
      </c>
      <c r="FS121" t="s">
        <v>292</v>
      </c>
      <c r="FT121" t="s">
        <v>292</v>
      </c>
      <c r="FU121" t="s">
        <v>292</v>
      </c>
      <c r="GC121" s="225">
        <f aca="true" t="shared" si="30" ref="GC121:HP121">IF(GC112=8,EC121,GC122)</f>
      </c>
      <c r="GD121" s="185">
        <f t="shared" si="30"/>
      </c>
      <c r="GE121" s="185">
        <f t="shared" si="30"/>
      </c>
      <c r="GF121" s="185">
        <f t="shared" si="30"/>
      </c>
      <c r="GG121" s="230">
        <f t="shared" si="30"/>
      </c>
      <c r="GH121" s="225">
        <f t="shared" si="30"/>
      </c>
      <c r="GI121" s="185">
        <f t="shared" si="30"/>
      </c>
      <c r="GJ121" s="185">
        <f t="shared" si="30"/>
      </c>
      <c r="GK121" s="185">
        <f t="shared" si="30"/>
      </c>
      <c r="GL121" s="230">
        <f t="shared" si="30"/>
      </c>
      <c r="GM121" s="225">
        <f t="shared" si="30"/>
      </c>
      <c r="GN121" s="185">
        <f t="shared" si="30"/>
      </c>
      <c r="GO121" s="185">
        <f t="shared" si="30"/>
      </c>
      <c r="GP121" s="185">
        <f t="shared" si="30"/>
      </c>
      <c r="GQ121" s="230">
        <f t="shared" si="30"/>
      </c>
      <c r="GR121" s="225">
        <f t="shared" si="30"/>
      </c>
      <c r="GS121" s="185">
        <f t="shared" si="30"/>
      </c>
      <c r="GT121" s="185">
        <f t="shared" si="30"/>
      </c>
      <c r="GU121" s="185">
        <f t="shared" si="30"/>
      </c>
      <c r="GV121" s="185">
        <f t="shared" si="30"/>
      </c>
      <c r="GW121" s="225">
        <f t="shared" si="30"/>
      </c>
      <c r="GX121" s="185">
        <f t="shared" si="30"/>
      </c>
      <c r="GY121" s="185">
        <f t="shared" si="30"/>
      </c>
      <c r="GZ121" s="185">
        <f t="shared" si="30"/>
      </c>
      <c r="HA121" s="230">
        <f t="shared" si="30"/>
      </c>
      <c r="HB121" s="185">
        <f t="shared" si="30"/>
      </c>
      <c r="HC121" s="185">
        <f t="shared" si="30"/>
      </c>
      <c r="HD121" s="185">
        <f t="shared" si="30"/>
      </c>
      <c r="HE121" s="185">
        <f t="shared" si="30"/>
      </c>
      <c r="HF121" s="185">
        <f t="shared" si="30"/>
      </c>
      <c r="HG121" s="225">
        <f t="shared" si="30"/>
      </c>
      <c r="HH121" s="185">
        <f t="shared" si="30"/>
      </c>
      <c r="HI121" s="185">
        <f t="shared" si="30"/>
      </c>
      <c r="HJ121" s="185">
        <f t="shared" si="30"/>
      </c>
      <c r="HK121" s="230">
        <f t="shared" si="30"/>
      </c>
      <c r="HL121" s="225">
        <f t="shared" si="30"/>
      </c>
      <c r="HM121" s="185">
        <f t="shared" si="30"/>
      </c>
      <c r="HN121" s="185">
        <f t="shared" si="30"/>
      </c>
      <c r="HO121" s="185">
        <f t="shared" si="30"/>
      </c>
      <c r="HP121" s="230">
        <f t="shared" si="30"/>
      </c>
      <c r="HQ121" s="185"/>
      <c r="HR121" s="185"/>
      <c r="HS121" s="185"/>
      <c r="HT121" s="185"/>
      <c r="HU121" s="185"/>
      <c r="HV121" s="185"/>
    </row>
    <row r="122" spans="1:230" ht="18" customHeight="1" thickBot="1" thickTop="1">
      <c r="A122" s="187" t="s">
        <v>150</v>
      </c>
      <c r="B122" s="187"/>
      <c r="C122" s="281"/>
      <c r="D122" s="187"/>
      <c r="E122" s="187"/>
      <c r="F122" s="187"/>
      <c r="G122" s="185"/>
      <c r="H122" s="185"/>
      <c r="I122" s="185"/>
      <c r="J122" s="185"/>
      <c r="K122" s="185"/>
      <c r="L122" s="185"/>
      <c r="M122" s="230"/>
      <c r="O122">
        <v>1</v>
      </c>
      <c r="P122">
        <f aca="true" t="shared" si="31" ref="P122:P128">H186</f>
        <v>0</v>
      </c>
      <c r="AB122" s="252" t="s">
        <v>38</v>
      </c>
      <c r="AC122" s="252"/>
      <c r="AD122" s="252"/>
      <c r="AE122" s="252"/>
      <c r="AF122" s="252"/>
      <c r="AG122" s="252">
        <f t="shared" si="20"/>
        <v>0</v>
      </c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>
        <f t="shared" si="17"/>
        <v>0</v>
      </c>
      <c r="EC122" s="252" t="s">
        <v>76</v>
      </c>
      <c r="ED122" s="252" t="s">
        <v>76</v>
      </c>
      <c r="EE122" s="252" t="s">
        <v>76</v>
      </c>
      <c r="EF122" s="252" t="s">
        <v>76</v>
      </c>
      <c r="EG122" s="252" t="s">
        <v>76</v>
      </c>
      <c r="EH122" s="252" t="s">
        <v>76</v>
      </c>
      <c r="EI122" s="252" t="s">
        <v>76</v>
      </c>
      <c r="EJ122" s="252" t="s">
        <v>76</v>
      </c>
      <c r="EK122" s="252" t="s">
        <v>76</v>
      </c>
      <c r="EL122" s="252" t="s">
        <v>76</v>
      </c>
      <c r="EM122" s="252" t="s">
        <v>76</v>
      </c>
      <c r="EN122" s="252" t="s">
        <v>76</v>
      </c>
      <c r="EO122" s="252" t="s">
        <v>76</v>
      </c>
      <c r="EP122" s="252" t="s">
        <v>76</v>
      </c>
      <c r="EQ122" s="252" t="s">
        <v>76</v>
      </c>
      <c r="ER122" s="252" t="s">
        <v>76</v>
      </c>
      <c r="ES122" s="252" t="s">
        <v>76</v>
      </c>
      <c r="ET122" s="252" t="s">
        <v>76</v>
      </c>
      <c r="EU122" s="252" t="s">
        <v>76</v>
      </c>
      <c r="EV122" s="252" t="s">
        <v>76</v>
      </c>
      <c r="EW122" s="252" t="s">
        <v>76</v>
      </c>
      <c r="EX122" s="252" t="s">
        <v>76</v>
      </c>
      <c r="EY122" s="252" t="s">
        <v>76</v>
      </c>
      <c r="EZ122" s="252" t="s">
        <v>76</v>
      </c>
      <c r="FA122" s="252" t="s">
        <v>76</v>
      </c>
      <c r="FB122" s="252" t="s">
        <v>76</v>
      </c>
      <c r="FC122" s="252" t="s">
        <v>76</v>
      </c>
      <c r="FD122" s="252" t="s">
        <v>76</v>
      </c>
      <c r="FE122" s="252" t="s">
        <v>76</v>
      </c>
      <c r="FF122" s="252" t="s">
        <v>76</v>
      </c>
      <c r="FG122" s="252" t="s">
        <v>76</v>
      </c>
      <c r="FH122" s="252" t="s">
        <v>76</v>
      </c>
      <c r="FI122" s="252" t="s">
        <v>76</v>
      </c>
      <c r="FJ122" s="252" t="s">
        <v>76</v>
      </c>
      <c r="FK122" s="252" t="s">
        <v>76</v>
      </c>
      <c r="FL122" s="252" t="s">
        <v>76</v>
      </c>
      <c r="FM122" s="252" t="s">
        <v>76</v>
      </c>
      <c r="FN122" s="252" t="s">
        <v>76</v>
      </c>
      <c r="FO122" s="252" t="s">
        <v>76</v>
      </c>
      <c r="FP122" s="252" t="s">
        <v>76</v>
      </c>
      <c r="FQ122" s="252" t="s">
        <v>76</v>
      </c>
      <c r="FR122" s="252" t="s">
        <v>76</v>
      </c>
      <c r="FS122" s="252" t="s">
        <v>76</v>
      </c>
      <c r="FT122" s="252" t="s">
        <v>76</v>
      </c>
      <c r="FU122" s="252" t="s">
        <v>76</v>
      </c>
      <c r="FV122" s="252"/>
      <c r="FW122" s="252"/>
      <c r="FX122" s="252"/>
      <c r="FY122" s="252"/>
      <c r="FZ122" s="252"/>
      <c r="GA122" s="252"/>
      <c r="GB122" s="252"/>
      <c r="GC122" s="225">
        <f aca="true" t="shared" si="32" ref="GC122:HP122">IF(GC112=9,EC122,GC123)</f>
      </c>
      <c r="GD122" s="185">
        <f t="shared" si="32"/>
      </c>
      <c r="GE122" s="185">
        <f t="shared" si="32"/>
      </c>
      <c r="GF122" s="185">
        <f t="shared" si="32"/>
      </c>
      <c r="GG122" s="230">
        <f t="shared" si="32"/>
      </c>
      <c r="GH122" s="225">
        <f t="shared" si="32"/>
      </c>
      <c r="GI122" s="185">
        <f t="shared" si="32"/>
      </c>
      <c r="GJ122" s="185">
        <f t="shared" si="32"/>
      </c>
      <c r="GK122" s="185">
        <f t="shared" si="32"/>
      </c>
      <c r="GL122" s="230">
        <f t="shared" si="32"/>
      </c>
      <c r="GM122" s="225">
        <f t="shared" si="32"/>
      </c>
      <c r="GN122" s="185">
        <f t="shared" si="32"/>
      </c>
      <c r="GO122" s="185">
        <f t="shared" si="32"/>
      </c>
      <c r="GP122" s="185">
        <f t="shared" si="32"/>
      </c>
      <c r="GQ122" s="230">
        <f t="shared" si="32"/>
      </c>
      <c r="GR122" s="225">
        <f t="shared" si="32"/>
      </c>
      <c r="GS122" s="185">
        <f t="shared" si="32"/>
      </c>
      <c r="GT122" s="185">
        <f t="shared" si="32"/>
      </c>
      <c r="GU122" s="185">
        <f t="shared" si="32"/>
      </c>
      <c r="GV122" s="185">
        <f t="shared" si="32"/>
      </c>
      <c r="GW122" s="225">
        <f t="shared" si="32"/>
      </c>
      <c r="GX122" s="185">
        <f t="shared" si="32"/>
      </c>
      <c r="GY122" s="185">
        <f t="shared" si="32"/>
      </c>
      <c r="GZ122" s="185">
        <f t="shared" si="32"/>
      </c>
      <c r="HA122" s="230">
        <f t="shared" si="32"/>
      </c>
      <c r="HB122" s="185">
        <f t="shared" si="32"/>
      </c>
      <c r="HC122" s="185">
        <f t="shared" si="32"/>
      </c>
      <c r="HD122" s="185">
        <f t="shared" si="32"/>
      </c>
      <c r="HE122" s="185">
        <f t="shared" si="32"/>
      </c>
      <c r="HF122" s="185">
        <f t="shared" si="32"/>
      </c>
      <c r="HG122" s="225">
        <f t="shared" si="32"/>
      </c>
      <c r="HH122" s="185">
        <f t="shared" si="32"/>
      </c>
      <c r="HI122" s="185">
        <f t="shared" si="32"/>
      </c>
      <c r="HJ122" s="185">
        <f t="shared" si="32"/>
      </c>
      <c r="HK122" s="230">
        <f t="shared" si="32"/>
      </c>
      <c r="HL122" s="225">
        <f t="shared" si="32"/>
      </c>
      <c r="HM122" s="185">
        <f t="shared" si="32"/>
      </c>
      <c r="HN122" s="185">
        <f t="shared" si="32"/>
      </c>
      <c r="HO122" s="185">
        <f t="shared" si="32"/>
      </c>
      <c r="HP122" s="230">
        <f t="shared" si="32"/>
      </c>
      <c r="HQ122" s="185"/>
      <c r="HR122" s="185"/>
      <c r="HS122" s="185"/>
      <c r="HT122" s="185"/>
      <c r="HU122" s="185"/>
      <c r="HV122" s="185"/>
    </row>
    <row r="123" spans="1:230" ht="18" customHeight="1" thickTop="1">
      <c r="A123" s="187"/>
      <c r="B123" s="187"/>
      <c r="C123" s="278"/>
      <c r="D123" s="187">
        <v>1</v>
      </c>
      <c r="E123" s="187"/>
      <c r="F123" s="187"/>
      <c r="G123" s="185"/>
      <c r="H123" s="278"/>
      <c r="I123" s="185"/>
      <c r="J123" s="185"/>
      <c r="K123" s="185"/>
      <c r="L123" s="185"/>
      <c r="M123" s="230"/>
      <c r="O123">
        <v>1</v>
      </c>
      <c r="P123">
        <f t="shared" si="31"/>
        <v>0</v>
      </c>
      <c r="AB123" s="252" t="s">
        <v>43</v>
      </c>
      <c r="AC123" s="252"/>
      <c r="AD123" s="252"/>
      <c r="AE123" s="252"/>
      <c r="AF123" s="252"/>
      <c r="AG123" s="252">
        <f t="shared" si="20"/>
        <v>0</v>
      </c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>
        <f t="shared" si="17"/>
        <v>0</v>
      </c>
      <c r="EC123" s="252" t="s">
        <v>115</v>
      </c>
      <c r="ED123" s="252" t="s">
        <v>115</v>
      </c>
      <c r="EE123" s="252" t="s">
        <v>115</v>
      </c>
      <c r="EF123" s="252" t="s">
        <v>115</v>
      </c>
      <c r="EG123" s="252" t="s">
        <v>115</v>
      </c>
      <c r="EH123" s="252" t="s">
        <v>115</v>
      </c>
      <c r="EI123" s="252" t="s">
        <v>115</v>
      </c>
      <c r="EJ123" s="252" t="s">
        <v>115</v>
      </c>
      <c r="EK123" s="252" t="s">
        <v>115</v>
      </c>
      <c r="EL123" s="252" t="s">
        <v>115</v>
      </c>
      <c r="EM123" s="252" t="s">
        <v>115</v>
      </c>
      <c r="EN123" s="252" t="s">
        <v>115</v>
      </c>
      <c r="EO123" s="252" t="s">
        <v>115</v>
      </c>
      <c r="EP123" s="252" t="s">
        <v>115</v>
      </c>
      <c r="EQ123" s="252" t="s">
        <v>115</v>
      </c>
      <c r="ER123" s="252" t="s">
        <v>115</v>
      </c>
      <c r="ES123" s="252" t="s">
        <v>115</v>
      </c>
      <c r="ET123" s="252" t="s">
        <v>115</v>
      </c>
      <c r="EU123" s="252" t="s">
        <v>115</v>
      </c>
      <c r="EV123" s="252" t="s">
        <v>115</v>
      </c>
      <c r="EW123" s="252" t="s">
        <v>115</v>
      </c>
      <c r="EX123" s="252" t="s">
        <v>115</v>
      </c>
      <c r="EY123" s="252" t="s">
        <v>115</v>
      </c>
      <c r="EZ123" s="252" t="s">
        <v>115</v>
      </c>
      <c r="FA123" s="252" t="s">
        <v>115</v>
      </c>
      <c r="FB123" s="252" t="s">
        <v>115</v>
      </c>
      <c r="FC123" s="252" t="s">
        <v>115</v>
      </c>
      <c r="FD123" s="252" t="s">
        <v>115</v>
      </c>
      <c r="FE123" s="252" t="s">
        <v>115</v>
      </c>
      <c r="FF123" s="252" t="s">
        <v>115</v>
      </c>
      <c r="FG123" s="252" t="s">
        <v>115</v>
      </c>
      <c r="FH123" s="252" t="s">
        <v>115</v>
      </c>
      <c r="FI123" s="252" t="s">
        <v>115</v>
      </c>
      <c r="FJ123" s="252" t="s">
        <v>115</v>
      </c>
      <c r="FK123" s="252" t="s">
        <v>115</v>
      </c>
      <c r="FL123" s="252" t="s">
        <v>115</v>
      </c>
      <c r="FM123" s="252" t="s">
        <v>115</v>
      </c>
      <c r="FN123" s="252" t="s">
        <v>115</v>
      </c>
      <c r="FO123" s="252" t="s">
        <v>115</v>
      </c>
      <c r="FP123" s="252" t="s">
        <v>115</v>
      </c>
      <c r="FQ123" s="252" t="s">
        <v>115</v>
      </c>
      <c r="FR123" s="252" t="s">
        <v>115</v>
      </c>
      <c r="FS123" s="252" t="s">
        <v>115</v>
      </c>
      <c r="FT123" s="252" t="s">
        <v>115</v>
      </c>
      <c r="FU123" s="252" t="s">
        <v>115</v>
      </c>
      <c r="FV123" s="252"/>
      <c r="FW123" s="252"/>
      <c r="FX123" s="252"/>
      <c r="FY123" s="252"/>
      <c r="FZ123" s="252"/>
      <c r="GA123" s="252"/>
      <c r="GB123" s="252"/>
      <c r="GC123" s="225">
        <f aca="true" t="shared" si="33" ref="GC123:HP123">IF(GC112=10,EC123,GC124)</f>
      </c>
      <c r="GD123" s="185">
        <f t="shared" si="33"/>
      </c>
      <c r="GE123" s="185">
        <f t="shared" si="33"/>
      </c>
      <c r="GF123" s="185">
        <f t="shared" si="33"/>
      </c>
      <c r="GG123" s="230">
        <f t="shared" si="33"/>
      </c>
      <c r="GH123" s="225">
        <f t="shared" si="33"/>
      </c>
      <c r="GI123" s="185">
        <f t="shared" si="33"/>
      </c>
      <c r="GJ123" s="185">
        <f t="shared" si="33"/>
      </c>
      <c r="GK123" s="185">
        <f t="shared" si="33"/>
      </c>
      <c r="GL123" s="230">
        <f t="shared" si="33"/>
      </c>
      <c r="GM123" s="225">
        <f t="shared" si="33"/>
      </c>
      <c r="GN123" s="185">
        <f t="shared" si="33"/>
      </c>
      <c r="GO123" s="185">
        <f t="shared" si="33"/>
      </c>
      <c r="GP123" s="185">
        <f t="shared" si="33"/>
      </c>
      <c r="GQ123" s="230">
        <f t="shared" si="33"/>
      </c>
      <c r="GR123" s="225">
        <f t="shared" si="33"/>
      </c>
      <c r="GS123" s="185">
        <f t="shared" si="33"/>
      </c>
      <c r="GT123" s="185">
        <f t="shared" si="33"/>
      </c>
      <c r="GU123" s="185">
        <f t="shared" si="33"/>
      </c>
      <c r="GV123" s="185">
        <f t="shared" si="33"/>
      </c>
      <c r="GW123" s="225">
        <f t="shared" si="33"/>
      </c>
      <c r="GX123" s="185">
        <f t="shared" si="33"/>
      </c>
      <c r="GY123" s="185">
        <f t="shared" si="33"/>
      </c>
      <c r="GZ123" s="185">
        <f t="shared" si="33"/>
      </c>
      <c r="HA123" s="230">
        <f t="shared" si="33"/>
      </c>
      <c r="HB123" s="185">
        <f t="shared" si="33"/>
      </c>
      <c r="HC123" s="185">
        <f t="shared" si="33"/>
      </c>
      <c r="HD123" s="185">
        <f t="shared" si="33"/>
      </c>
      <c r="HE123" s="185">
        <f t="shared" si="33"/>
      </c>
      <c r="HF123" s="185">
        <f t="shared" si="33"/>
      </c>
      <c r="HG123" s="225">
        <f t="shared" si="33"/>
      </c>
      <c r="HH123" s="185">
        <f t="shared" si="33"/>
      </c>
      <c r="HI123" s="185">
        <f t="shared" si="33"/>
      </c>
      <c r="HJ123" s="185">
        <f t="shared" si="33"/>
      </c>
      <c r="HK123" s="230">
        <f t="shared" si="33"/>
      </c>
      <c r="HL123" s="225">
        <f t="shared" si="33"/>
      </c>
      <c r="HM123" s="185">
        <f t="shared" si="33"/>
      </c>
      <c r="HN123" s="185">
        <f t="shared" si="33"/>
      </c>
      <c r="HO123" s="185">
        <f t="shared" si="33"/>
      </c>
      <c r="HP123" s="230">
        <f t="shared" si="33"/>
      </c>
      <c r="HQ123" s="185"/>
      <c r="HR123" s="185"/>
      <c r="HS123" s="185"/>
      <c r="HT123" s="185"/>
      <c r="HU123" s="185"/>
      <c r="HV123" s="185"/>
    </row>
    <row r="124" spans="1:230" ht="18" customHeight="1">
      <c r="A124" s="187"/>
      <c r="B124" s="187"/>
      <c r="C124" s="279"/>
      <c r="D124" s="187">
        <v>2</v>
      </c>
      <c r="E124" s="187"/>
      <c r="F124" s="187"/>
      <c r="G124" s="185"/>
      <c r="H124" s="279"/>
      <c r="I124" s="185"/>
      <c r="J124" s="185"/>
      <c r="K124" s="185"/>
      <c r="L124" s="185"/>
      <c r="M124" s="230"/>
      <c r="O124" s="186">
        <v>1</v>
      </c>
      <c r="P124">
        <f t="shared" si="31"/>
        <v>0</v>
      </c>
      <c r="AB124" s="252" t="s">
        <v>92</v>
      </c>
      <c r="AC124" s="252"/>
      <c r="AD124" s="252"/>
      <c r="AE124" s="252"/>
      <c r="AF124" s="252"/>
      <c r="AG124" s="252">
        <f t="shared" si="20"/>
        <v>0</v>
      </c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>
        <f t="shared" si="17"/>
        <v>0</v>
      </c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EC124" s="252" t="s">
        <v>95</v>
      </c>
      <c r="ED124" s="252" t="s">
        <v>95</v>
      </c>
      <c r="EE124" s="252" t="s">
        <v>95</v>
      </c>
      <c r="EF124" s="252" t="s">
        <v>95</v>
      </c>
      <c r="EG124" s="252" t="s">
        <v>95</v>
      </c>
      <c r="EH124" s="252" t="s">
        <v>95</v>
      </c>
      <c r="EI124" s="252" t="s">
        <v>95</v>
      </c>
      <c r="EJ124" s="252" t="s">
        <v>95</v>
      </c>
      <c r="EK124" s="252" t="s">
        <v>95</v>
      </c>
      <c r="EL124" s="252" t="s">
        <v>95</v>
      </c>
      <c r="EM124" s="252" t="s">
        <v>95</v>
      </c>
      <c r="EN124" s="252" t="s">
        <v>95</v>
      </c>
      <c r="EO124" s="252" t="s">
        <v>95</v>
      </c>
      <c r="EP124" s="252" t="s">
        <v>95</v>
      </c>
      <c r="EQ124" s="252" t="s">
        <v>95</v>
      </c>
      <c r="ER124" s="252" t="s">
        <v>95</v>
      </c>
      <c r="ES124" s="252" t="s">
        <v>95</v>
      </c>
      <c r="ET124" s="252" t="s">
        <v>95</v>
      </c>
      <c r="EU124" s="252" t="s">
        <v>95</v>
      </c>
      <c r="EV124" s="252" t="s">
        <v>95</v>
      </c>
      <c r="EW124" s="252" t="s">
        <v>95</v>
      </c>
      <c r="EX124" s="252" t="s">
        <v>95</v>
      </c>
      <c r="EY124" s="252" t="s">
        <v>95</v>
      </c>
      <c r="EZ124" s="252" t="s">
        <v>95</v>
      </c>
      <c r="FA124" s="252" t="s">
        <v>95</v>
      </c>
      <c r="FB124" s="252" t="s">
        <v>95</v>
      </c>
      <c r="FC124" s="252" t="s">
        <v>95</v>
      </c>
      <c r="FD124" s="252" t="s">
        <v>95</v>
      </c>
      <c r="FE124" s="252" t="s">
        <v>95</v>
      </c>
      <c r="FF124" s="252" t="s">
        <v>95</v>
      </c>
      <c r="FG124" s="252" t="s">
        <v>95</v>
      </c>
      <c r="FH124" s="252" t="s">
        <v>95</v>
      </c>
      <c r="FI124" s="252" t="s">
        <v>95</v>
      </c>
      <c r="FJ124" s="252" t="s">
        <v>95</v>
      </c>
      <c r="FK124" s="252" t="s">
        <v>95</v>
      </c>
      <c r="FL124" s="252" t="s">
        <v>95</v>
      </c>
      <c r="FM124" s="252" t="s">
        <v>95</v>
      </c>
      <c r="FN124" s="252" t="s">
        <v>95</v>
      </c>
      <c r="FO124" s="252" t="s">
        <v>95</v>
      </c>
      <c r="FP124" s="252" t="s">
        <v>95</v>
      </c>
      <c r="FQ124" s="252" t="s">
        <v>95</v>
      </c>
      <c r="FR124" s="252" t="s">
        <v>95</v>
      </c>
      <c r="FS124" s="252" t="s">
        <v>95</v>
      </c>
      <c r="FT124" s="252" t="s">
        <v>95</v>
      </c>
      <c r="FU124" s="252" t="s">
        <v>95</v>
      </c>
      <c r="FV124" s="252"/>
      <c r="FW124" s="252"/>
      <c r="FX124" s="252"/>
      <c r="FY124" s="252"/>
      <c r="FZ124" s="252"/>
      <c r="GA124" s="252"/>
      <c r="GB124" s="252"/>
      <c r="GC124" s="225">
        <f aca="true" t="shared" si="34" ref="GC124:HP124">IF(GC112=11,EC124,GC125)</f>
      </c>
      <c r="GD124" s="185">
        <f t="shared" si="34"/>
      </c>
      <c r="GE124" s="185">
        <f t="shared" si="34"/>
      </c>
      <c r="GF124" s="185">
        <f t="shared" si="34"/>
      </c>
      <c r="GG124" s="230">
        <f t="shared" si="34"/>
      </c>
      <c r="GH124" s="225">
        <f t="shared" si="34"/>
      </c>
      <c r="GI124" s="185">
        <f t="shared" si="34"/>
      </c>
      <c r="GJ124" s="185">
        <f t="shared" si="34"/>
      </c>
      <c r="GK124" s="185">
        <f t="shared" si="34"/>
      </c>
      <c r="GL124" s="230">
        <f t="shared" si="34"/>
      </c>
      <c r="GM124" s="225">
        <f t="shared" si="34"/>
      </c>
      <c r="GN124" s="185">
        <f t="shared" si="34"/>
      </c>
      <c r="GO124" s="185">
        <f t="shared" si="34"/>
      </c>
      <c r="GP124" s="185">
        <f t="shared" si="34"/>
      </c>
      <c r="GQ124" s="230">
        <f t="shared" si="34"/>
      </c>
      <c r="GR124" s="225">
        <f t="shared" si="34"/>
      </c>
      <c r="GS124" s="185">
        <f t="shared" si="34"/>
      </c>
      <c r="GT124" s="185">
        <f t="shared" si="34"/>
      </c>
      <c r="GU124" s="185">
        <f t="shared" si="34"/>
      </c>
      <c r="GV124" s="185">
        <f t="shared" si="34"/>
      </c>
      <c r="GW124" s="225">
        <f t="shared" si="34"/>
      </c>
      <c r="GX124" s="185">
        <f t="shared" si="34"/>
      </c>
      <c r="GY124" s="185">
        <f t="shared" si="34"/>
      </c>
      <c r="GZ124" s="185">
        <f t="shared" si="34"/>
      </c>
      <c r="HA124" s="230">
        <f t="shared" si="34"/>
      </c>
      <c r="HB124" s="185">
        <f t="shared" si="34"/>
      </c>
      <c r="HC124" s="185">
        <f t="shared" si="34"/>
      </c>
      <c r="HD124" s="185">
        <f t="shared" si="34"/>
      </c>
      <c r="HE124" s="185">
        <f t="shared" si="34"/>
      </c>
      <c r="HF124" s="185">
        <f t="shared" si="34"/>
      </c>
      <c r="HG124" s="225">
        <f t="shared" si="34"/>
      </c>
      <c r="HH124" s="185">
        <f t="shared" si="34"/>
      </c>
      <c r="HI124" s="185">
        <f t="shared" si="34"/>
      </c>
      <c r="HJ124" s="185">
        <f t="shared" si="34"/>
      </c>
      <c r="HK124" s="230">
        <f t="shared" si="34"/>
      </c>
      <c r="HL124" s="225">
        <f t="shared" si="34"/>
      </c>
      <c r="HM124" s="185">
        <f t="shared" si="34"/>
      </c>
      <c r="HN124" s="185">
        <f t="shared" si="34"/>
      </c>
      <c r="HO124" s="185">
        <f t="shared" si="34"/>
      </c>
      <c r="HP124" s="230">
        <f t="shared" si="34"/>
      </c>
      <c r="HQ124" s="185"/>
      <c r="HR124" s="185"/>
      <c r="HS124" s="185"/>
      <c r="HT124" s="185"/>
      <c r="HU124" s="185"/>
      <c r="HV124" s="185"/>
    </row>
    <row r="125" spans="1:230" ht="18" customHeight="1">
      <c r="A125" s="185"/>
      <c r="B125" s="185"/>
      <c r="C125" s="279"/>
      <c r="D125" s="185">
        <v>3</v>
      </c>
      <c r="E125" s="185"/>
      <c r="F125" s="185"/>
      <c r="G125" s="185"/>
      <c r="H125" s="279"/>
      <c r="I125" s="185"/>
      <c r="J125" s="185"/>
      <c r="K125" s="185"/>
      <c r="L125" s="185"/>
      <c r="M125" s="230"/>
      <c r="O125" s="186">
        <v>1</v>
      </c>
      <c r="P125">
        <f t="shared" si="31"/>
        <v>0</v>
      </c>
      <c r="AB125" s="252" t="s">
        <v>111</v>
      </c>
      <c r="AC125" s="252">
        <f aca="true" t="shared" si="35" ref="AC125:AF126">CD106</f>
        <v>0</v>
      </c>
      <c r="AD125" s="252">
        <f t="shared" si="35"/>
        <v>0</v>
      </c>
      <c r="AE125" s="252">
        <f t="shared" si="35"/>
        <v>0</v>
      </c>
      <c r="AF125" s="252">
        <f t="shared" si="35"/>
        <v>0</v>
      </c>
      <c r="AG125" s="252">
        <f t="shared" si="20"/>
        <v>0</v>
      </c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>
        <f t="shared" si="17"/>
        <v>0</v>
      </c>
      <c r="EC125" s="252" t="s">
        <v>117</v>
      </c>
      <c r="ED125" s="252" t="s">
        <v>117</v>
      </c>
      <c r="EE125" s="252" t="s">
        <v>117</v>
      </c>
      <c r="EF125" s="252" t="s">
        <v>117</v>
      </c>
      <c r="EG125" s="252" t="s">
        <v>117</v>
      </c>
      <c r="EH125" s="252" t="s">
        <v>117</v>
      </c>
      <c r="EI125" s="252" t="s">
        <v>117</v>
      </c>
      <c r="EJ125" s="252" t="s">
        <v>117</v>
      </c>
      <c r="EK125" s="252" t="s">
        <v>117</v>
      </c>
      <c r="EL125" s="252" t="s">
        <v>117</v>
      </c>
      <c r="EM125" s="252" t="s">
        <v>117</v>
      </c>
      <c r="EN125" s="252" t="s">
        <v>117</v>
      </c>
      <c r="EO125" s="252" t="s">
        <v>117</v>
      </c>
      <c r="EP125" s="252" t="s">
        <v>117</v>
      </c>
      <c r="EQ125" s="252" t="s">
        <v>117</v>
      </c>
      <c r="ER125" s="252" t="s">
        <v>117</v>
      </c>
      <c r="ES125" s="252" t="s">
        <v>117</v>
      </c>
      <c r="ET125" s="252" t="s">
        <v>117</v>
      </c>
      <c r="EU125" s="252" t="s">
        <v>117</v>
      </c>
      <c r="EV125" s="252" t="s">
        <v>117</v>
      </c>
      <c r="EW125" s="252" t="s">
        <v>117</v>
      </c>
      <c r="EX125" s="252" t="s">
        <v>117</v>
      </c>
      <c r="EY125" s="252" t="s">
        <v>117</v>
      </c>
      <c r="EZ125" s="252" t="s">
        <v>117</v>
      </c>
      <c r="FA125" s="252" t="s">
        <v>117</v>
      </c>
      <c r="FB125" s="252" t="s">
        <v>117</v>
      </c>
      <c r="FC125" s="252" t="s">
        <v>117</v>
      </c>
      <c r="FD125" s="252" t="s">
        <v>117</v>
      </c>
      <c r="FE125" s="252" t="s">
        <v>117</v>
      </c>
      <c r="FF125" s="252" t="s">
        <v>117</v>
      </c>
      <c r="FG125" s="252" t="s">
        <v>117</v>
      </c>
      <c r="FH125" s="252" t="s">
        <v>117</v>
      </c>
      <c r="FI125" s="252" t="s">
        <v>117</v>
      </c>
      <c r="FJ125" s="252" t="s">
        <v>117</v>
      </c>
      <c r="FK125" s="252" t="s">
        <v>117</v>
      </c>
      <c r="FL125" s="252" t="s">
        <v>117</v>
      </c>
      <c r="FM125" s="252" t="s">
        <v>117</v>
      </c>
      <c r="FN125" s="252" t="s">
        <v>117</v>
      </c>
      <c r="FO125" s="252" t="s">
        <v>117</v>
      </c>
      <c r="FP125" s="252" t="s">
        <v>117</v>
      </c>
      <c r="FQ125" s="252" t="s">
        <v>117</v>
      </c>
      <c r="FR125" s="252" t="s">
        <v>117</v>
      </c>
      <c r="FS125" s="252" t="s">
        <v>117</v>
      </c>
      <c r="FT125" s="252" t="s">
        <v>117</v>
      </c>
      <c r="FU125" s="252" t="s">
        <v>117</v>
      </c>
      <c r="FV125" s="252"/>
      <c r="FW125" s="252"/>
      <c r="FX125" s="252"/>
      <c r="FY125" s="252"/>
      <c r="FZ125" s="252"/>
      <c r="GA125" s="252"/>
      <c r="GB125" s="252"/>
      <c r="GC125" s="225">
        <f aca="true" t="shared" si="36" ref="GC125:HP125">IF(GC112=12,EC125,GC126)</f>
      </c>
      <c r="GD125" s="185">
        <f t="shared" si="36"/>
      </c>
      <c r="GE125" s="185">
        <f t="shared" si="36"/>
      </c>
      <c r="GF125" s="185">
        <f t="shared" si="36"/>
      </c>
      <c r="GG125" s="230">
        <f t="shared" si="36"/>
      </c>
      <c r="GH125" s="225">
        <f t="shared" si="36"/>
      </c>
      <c r="GI125" s="185">
        <f t="shared" si="36"/>
      </c>
      <c r="GJ125" s="185">
        <f t="shared" si="36"/>
      </c>
      <c r="GK125" s="185">
        <f t="shared" si="36"/>
      </c>
      <c r="GL125" s="230">
        <f t="shared" si="36"/>
      </c>
      <c r="GM125" s="225">
        <f t="shared" si="36"/>
      </c>
      <c r="GN125" s="185">
        <f t="shared" si="36"/>
      </c>
      <c r="GO125" s="185">
        <f t="shared" si="36"/>
      </c>
      <c r="GP125" s="185">
        <f t="shared" si="36"/>
      </c>
      <c r="GQ125" s="230">
        <f t="shared" si="36"/>
      </c>
      <c r="GR125" s="225">
        <f t="shared" si="36"/>
      </c>
      <c r="GS125" s="185">
        <f t="shared" si="36"/>
      </c>
      <c r="GT125" s="185">
        <f t="shared" si="36"/>
      </c>
      <c r="GU125" s="185">
        <f t="shared" si="36"/>
      </c>
      <c r="GV125" s="185">
        <f t="shared" si="36"/>
      </c>
      <c r="GW125" s="225">
        <f t="shared" si="36"/>
      </c>
      <c r="GX125" s="185">
        <f t="shared" si="36"/>
      </c>
      <c r="GY125" s="185">
        <f t="shared" si="36"/>
      </c>
      <c r="GZ125" s="185">
        <f t="shared" si="36"/>
      </c>
      <c r="HA125" s="230">
        <f t="shared" si="36"/>
      </c>
      <c r="HB125" s="185">
        <f t="shared" si="36"/>
      </c>
      <c r="HC125" s="185">
        <f t="shared" si="36"/>
      </c>
      <c r="HD125" s="185">
        <f t="shared" si="36"/>
      </c>
      <c r="HE125" s="185">
        <f t="shared" si="36"/>
      </c>
      <c r="HF125" s="185">
        <f t="shared" si="36"/>
      </c>
      <c r="HG125" s="225">
        <f t="shared" si="36"/>
      </c>
      <c r="HH125" s="185">
        <f t="shared" si="36"/>
      </c>
      <c r="HI125" s="185">
        <f t="shared" si="36"/>
      </c>
      <c r="HJ125" s="185">
        <f t="shared" si="36"/>
      </c>
      <c r="HK125" s="230">
        <f t="shared" si="36"/>
      </c>
      <c r="HL125" s="225">
        <f t="shared" si="36"/>
      </c>
      <c r="HM125" s="185">
        <f t="shared" si="36"/>
      </c>
      <c r="HN125" s="185">
        <f t="shared" si="36"/>
      </c>
      <c r="HO125" s="185">
        <f t="shared" si="36"/>
      </c>
      <c r="HP125" s="230">
        <f t="shared" si="36"/>
      </c>
      <c r="HQ125" s="185"/>
      <c r="HR125" s="185"/>
      <c r="HS125" s="185"/>
      <c r="HT125" s="185"/>
      <c r="HU125" s="185"/>
      <c r="HV125" s="185"/>
    </row>
    <row r="126" spans="1:230" ht="18" customHeight="1">
      <c r="A126" s="185"/>
      <c r="B126" s="185"/>
      <c r="C126" s="279"/>
      <c r="D126" s="185">
        <v>4</v>
      </c>
      <c r="E126" s="185"/>
      <c r="F126" s="185"/>
      <c r="G126" s="185"/>
      <c r="H126" s="279"/>
      <c r="I126" s="185"/>
      <c r="J126" s="185"/>
      <c r="K126" s="185"/>
      <c r="L126" s="185"/>
      <c r="M126" s="230"/>
      <c r="O126" s="186">
        <v>1</v>
      </c>
      <c r="P126">
        <f t="shared" si="31"/>
        <v>0</v>
      </c>
      <c r="AB126" s="252" t="s">
        <v>48</v>
      </c>
      <c r="AC126" s="252">
        <f t="shared" si="35"/>
        <v>0</v>
      </c>
      <c r="AD126" s="252">
        <f t="shared" si="35"/>
        <v>0</v>
      </c>
      <c r="AE126" s="252">
        <f t="shared" si="35"/>
        <v>0</v>
      </c>
      <c r="AF126" s="252">
        <f t="shared" si="35"/>
        <v>0</v>
      </c>
      <c r="AG126" s="252">
        <f t="shared" si="20"/>
        <v>0</v>
      </c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>
        <f t="shared" si="17"/>
        <v>0</v>
      </c>
      <c r="CD126" s="252"/>
      <c r="CE126" s="252"/>
      <c r="CF126" s="252"/>
      <c r="EC126" t="s">
        <v>293</v>
      </c>
      <c r="ED126" t="s">
        <v>293</v>
      </c>
      <c r="EE126" t="s">
        <v>293</v>
      </c>
      <c r="EF126" t="s">
        <v>293</v>
      </c>
      <c r="EG126" t="s">
        <v>293</v>
      </c>
      <c r="EH126" t="s">
        <v>293</v>
      </c>
      <c r="EI126" t="s">
        <v>293</v>
      </c>
      <c r="EJ126" t="s">
        <v>293</v>
      </c>
      <c r="EK126" t="s">
        <v>293</v>
      </c>
      <c r="EL126" t="s">
        <v>293</v>
      </c>
      <c r="EM126" t="s">
        <v>293</v>
      </c>
      <c r="EN126" t="s">
        <v>293</v>
      </c>
      <c r="EO126" t="s">
        <v>293</v>
      </c>
      <c r="EP126" t="s">
        <v>293</v>
      </c>
      <c r="EQ126" t="s">
        <v>293</v>
      </c>
      <c r="ER126" t="s">
        <v>293</v>
      </c>
      <c r="ES126" t="s">
        <v>293</v>
      </c>
      <c r="ET126" t="s">
        <v>293</v>
      </c>
      <c r="EU126" t="s">
        <v>293</v>
      </c>
      <c r="EV126" t="s">
        <v>293</v>
      </c>
      <c r="EW126" t="s">
        <v>293</v>
      </c>
      <c r="EX126" t="s">
        <v>293</v>
      </c>
      <c r="EY126" t="s">
        <v>293</v>
      </c>
      <c r="EZ126" t="s">
        <v>293</v>
      </c>
      <c r="FA126" t="s">
        <v>293</v>
      </c>
      <c r="FB126" t="s">
        <v>293</v>
      </c>
      <c r="FC126" t="s">
        <v>293</v>
      </c>
      <c r="FD126" t="s">
        <v>293</v>
      </c>
      <c r="FE126" t="s">
        <v>293</v>
      </c>
      <c r="FF126" t="s">
        <v>293</v>
      </c>
      <c r="FG126" t="s">
        <v>293</v>
      </c>
      <c r="FH126" t="s">
        <v>293</v>
      </c>
      <c r="FI126" t="s">
        <v>293</v>
      </c>
      <c r="FJ126" t="s">
        <v>293</v>
      </c>
      <c r="FK126" t="s">
        <v>293</v>
      </c>
      <c r="FL126" t="s">
        <v>293</v>
      </c>
      <c r="FM126" t="s">
        <v>293</v>
      </c>
      <c r="FN126" t="s">
        <v>293</v>
      </c>
      <c r="FO126" t="s">
        <v>293</v>
      </c>
      <c r="FP126" t="s">
        <v>293</v>
      </c>
      <c r="FQ126" t="s">
        <v>293</v>
      </c>
      <c r="FR126" t="s">
        <v>293</v>
      </c>
      <c r="FS126" t="s">
        <v>293</v>
      </c>
      <c r="FT126" t="s">
        <v>293</v>
      </c>
      <c r="FU126" t="s">
        <v>293</v>
      </c>
      <c r="GC126" s="225">
        <f aca="true" t="shared" si="37" ref="GC126:HP126">IF(GC112=13,EC126,GC127)</f>
      </c>
      <c r="GD126" s="185">
        <f t="shared" si="37"/>
      </c>
      <c r="GE126" s="185">
        <f t="shared" si="37"/>
      </c>
      <c r="GF126" s="185">
        <f t="shared" si="37"/>
      </c>
      <c r="GG126" s="230">
        <f t="shared" si="37"/>
      </c>
      <c r="GH126" s="225">
        <f t="shared" si="37"/>
      </c>
      <c r="GI126" s="185">
        <f t="shared" si="37"/>
      </c>
      <c r="GJ126" s="185">
        <f t="shared" si="37"/>
      </c>
      <c r="GK126" s="185">
        <f t="shared" si="37"/>
      </c>
      <c r="GL126" s="230">
        <f t="shared" si="37"/>
      </c>
      <c r="GM126" s="225">
        <f t="shared" si="37"/>
      </c>
      <c r="GN126" s="185">
        <f t="shared" si="37"/>
      </c>
      <c r="GO126" s="185">
        <f t="shared" si="37"/>
      </c>
      <c r="GP126" s="185">
        <f t="shared" si="37"/>
      </c>
      <c r="GQ126" s="230">
        <f t="shared" si="37"/>
      </c>
      <c r="GR126" s="225">
        <f t="shared" si="37"/>
      </c>
      <c r="GS126" s="185">
        <f t="shared" si="37"/>
      </c>
      <c r="GT126" s="185">
        <f t="shared" si="37"/>
      </c>
      <c r="GU126" s="185">
        <f t="shared" si="37"/>
      </c>
      <c r="GV126" s="185">
        <f t="shared" si="37"/>
      </c>
      <c r="GW126" s="225">
        <f t="shared" si="37"/>
      </c>
      <c r="GX126" s="185">
        <f t="shared" si="37"/>
      </c>
      <c r="GY126" s="185">
        <f t="shared" si="37"/>
      </c>
      <c r="GZ126" s="185">
        <f t="shared" si="37"/>
      </c>
      <c r="HA126" s="230">
        <f t="shared" si="37"/>
      </c>
      <c r="HB126" s="185">
        <f t="shared" si="37"/>
      </c>
      <c r="HC126" s="185">
        <f t="shared" si="37"/>
      </c>
      <c r="HD126" s="185">
        <f t="shared" si="37"/>
      </c>
      <c r="HE126" s="185">
        <f t="shared" si="37"/>
      </c>
      <c r="HF126" s="185">
        <f t="shared" si="37"/>
      </c>
      <c r="HG126" s="225">
        <f t="shared" si="37"/>
      </c>
      <c r="HH126" s="185">
        <f t="shared" si="37"/>
      </c>
      <c r="HI126" s="185">
        <f t="shared" si="37"/>
      </c>
      <c r="HJ126" s="185">
        <f t="shared" si="37"/>
      </c>
      <c r="HK126" s="230">
        <f t="shared" si="37"/>
      </c>
      <c r="HL126" s="225">
        <f t="shared" si="37"/>
      </c>
      <c r="HM126" s="185">
        <f t="shared" si="37"/>
      </c>
      <c r="HN126" s="185">
        <f t="shared" si="37"/>
      </c>
      <c r="HO126" s="185">
        <f t="shared" si="37"/>
      </c>
      <c r="HP126" s="230">
        <f t="shared" si="37"/>
      </c>
      <c r="HQ126" s="185"/>
      <c r="HR126" s="185"/>
      <c r="HS126" s="185"/>
      <c r="HT126" s="185"/>
      <c r="HU126" s="185"/>
      <c r="HV126" s="185"/>
    </row>
    <row r="127" spans="1:230" ht="18" customHeight="1">
      <c r="A127" s="185"/>
      <c r="B127" s="185"/>
      <c r="C127" s="279"/>
      <c r="D127" s="185">
        <v>5</v>
      </c>
      <c r="E127" s="185"/>
      <c r="F127" s="185"/>
      <c r="G127" s="185"/>
      <c r="H127" s="279"/>
      <c r="I127" s="185"/>
      <c r="J127" s="185"/>
      <c r="K127" s="185"/>
      <c r="L127" s="185"/>
      <c r="M127" s="230"/>
      <c r="N127" s="186"/>
      <c r="O127" s="186">
        <v>1</v>
      </c>
      <c r="P127">
        <f t="shared" si="31"/>
        <v>0</v>
      </c>
      <c r="AB127" s="252" t="s">
        <v>74</v>
      </c>
      <c r="AC127" s="252"/>
      <c r="AD127" s="252"/>
      <c r="AE127" s="252"/>
      <c r="AF127" s="252"/>
      <c r="AG127" s="252">
        <f t="shared" si="20"/>
        <v>0</v>
      </c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2"/>
      <c r="BW127" s="252"/>
      <c r="BX127" s="252"/>
      <c r="BY127">
        <f t="shared" si="17"/>
        <v>0</v>
      </c>
      <c r="EC127" s="252" t="s">
        <v>96</v>
      </c>
      <c r="ED127" s="252" t="s">
        <v>96</v>
      </c>
      <c r="EE127" s="252" t="s">
        <v>96</v>
      </c>
      <c r="EF127" s="252" t="s">
        <v>96</v>
      </c>
      <c r="EG127" s="252" t="s">
        <v>96</v>
      </c>
      <c r="EH127" s="252" t="s">
        <v>96</v>
      </c>
      <c r="EI127" s="252" t="s">
        <v>96</v>
      </c>
      <c r="EJ127" s="252" t="s">
        <v>96</v>
      </c>
      <c r="EK127" s="252" t="s">
        <v>96</v>
      </c>
      <c r="EL127" s="252" t="s">
        <v>96</v>
      </c>
      <c r="EM127" s="252" t="s">
        <v>96</v>
      </c>
      <c r="EN127" s="252" t="s">
        <v>96</v>
      </c>
      <c r="EO127" s="252" t="s">
        <v>96</v>
      </c>
      <c r="EP127" s="252" t="s">
        <v>96</v>
      </c>
      <c r="EQ127" s="252" t="s">
        <v>96</v>
      </c>
      <c r="ER127" s="252" t="s">
        <v>96</v>
      </c>
      <c r="ES127" s="252" t="s">
        <v>96</v>
      </c>
      <c r="ET127" s="252" t="s">
        <v>96</v>
      </c>
      <c r="EU127" s="252" t="s">
        <v>96</v>
      </c>
      <c r="EV127" s="252" t="s">
        <v>96</v>
      </c>
      <c r="EW127" s="252" t="s">
        <v>96</v>
      </c>
      <c r="EX127" s="252" t="s">
        <v>96</v>
      </c>
      <c r="EY127" s="252" t="s">
        <v>96</v>
      </c>
      <c r="EZ127" s="252" t="s">
        <v>96</v>
      </c>
      <c r="FA127" s="252" t="s">
        <v>96</v>
      </c>
      <c r="FB127" s="252" t="s">
        <v>96</v>
      </c>
      <c r="FC127" s="252" t="s">
        <v>96</v>
      </c>
      <c r="FD127" s="252" t="s">
        <v>96</v>
      </c>
      <c r="FE127" s="252" t="s">
        <v>96</v>
      </c>
      <c r="FF127" s="252" t="s">
        <v>96</v>
      </c>
      <c r="FG127" s="252" t="s">
        <v>96</v>
      </c>
      <c r="FH127" s="252" t="s">
        <v>96</v>
      </c>
      <c r="FI127" s="252" t="s">
        <v>96</v>
      </c>
      <c r="FJ127" s="252" t="s">
        <v>96</v>
      </c>
      <c r="FK127" s="252" t="s">
        <v>96</v>
      </c>
      <c r="FL127" s="252" t="s">
        <v>96</v>
      </c>
      <c r="FM127" s="252" t="s">
        <v>96</v>
      </c>
      <c r="FN127" s="252" t="s">
        <v>96</v>
      </c>
      <c r="FO127" s="252" t="s">
        <v>96</v>
      </c>
      <c r="FP127" s="252" t="s">
        <v>96</v>
      </c>
      <c r="FQ127" s="252" t="s">
        <v>96</v>
      </c>
      <c r="FR127" s="252" t="s">
        <v>96</v>
      </c>
      <c r="FS127" s="252" t="s">
        <v>96</v>
      </c>
      <c r="FT127" s="252" t="s">
        <v>96</v>
      </c>
      <c r="FU127" s="252" t="s">
        <v>96</v>
      </c>
      <c r="FV127" s="252"/>
      <c r="FW127" s="252"/>
      <c r="FX127" s="252"/>
      <c r="FY127" s="252"/>
      <c r="FZ127" s="252"/>
      <c r="GA127" s="252"/>
      <c r="GB127" s="252"/>
      <c r="GC127" s="225">
        <f aca="true" t="shared" si="38" ref="GC127:HP127">IF(GC112=14,EC127,GC128)</f>
      </c>
      <c r="GD127" s="185">
        <f t="shared" si="38"/>
      </c>
      <c r="GE127" s="185">
        <f t="shared" si="38"/>
      </c>
      <c r="GF127" s="185">
        <f t="shared" si="38"/>
      </c>
      <c r="GG127" s="230">
        <f t="shared" si="38"/>
      </c>
      <c r="GH127" s="225">
        <f t="shared" si="38"/>
      </c>
      <c r="GI127" s="185">
        <f t="shared" si="38"/>
      </c>
      <c r="GJ127" s="185">
        <f t="shared" si="38"/>
      </c>
      <c r="GK127" s="185">
        <f t="shared" si="38"/>
      </c>
      <c r="GL127" s="230">
        <f t="shared" si="38"/>
      </c>
      <c r="GM127" s="225">
        <f t="shared" si="38"/>
      </c>
      <c r="GN127" s="185">
        <f t="shared" si="38"/>
      </c>
      <c r="GO127" s="185">
        <f t="shared" si="38"/>
      </c>
      <c r="GP127" s="185">
        <f t="shared" si="38"/>
      </c>
      <c r="GQ127" s="230">
        <f t="shared" si="38"/>
      </c>
      <c r="GR127" s="225">
        <f t="shared" si="38"/>
      </c>
      <c r="GS127" s="185">
        <f t="shared" si="38"/>
      </c>
      <c r="GT127" s="185">
        <f t="shared" si="38"/>
      </c>
      <c r="GU127" s="185">
        <f t="shared" si="38"/>
      </c>
      <c r="GV127" s="185">
        <f t="shared" si="38"/>
      </c>
      <c r="GW127" s="225">
        <f t="shared" si="38"/>
      </c>
      <c r="GX127" s="185">
        <f t="shared" si="38"/>
      </c>
      <c r="GY127" s="185">
        <f t="shared" si="38"/>
      </c>
      <c r="GZ127" s="185">
        <f t="shared" si="38"/>
      </c>
      <c r="HA127" s="230">
        <f t="shared" si="38"/>
      </c>
      <c r="HB127" s="185">
        <f t="shared" si="38"/>
      </c>
      <c r="HC127" s="185">
        <f t="shared" si="38"/>
      </c>
      <c r="HD127" s="185">
        <f t="shared" si="38"/>
      </c>
      <c r="HE127" s="185">
        <f t="shared" si="38"/>
      </c>
      <c r="HF127" s="185">
        <f t="shared" si="38"/>
      </c>
      <c r="HG127" s="225">
        <f t="shared" si="38"/>
      </c>
      <c r="HH127" s="185">
        <f t="shared" si="38"/>
      </c>
      <c r="HI127" s="185">
        <f t="shared" si="38"/>
      </c>
      <c r="HJ127" s="185">
        <f t="shared" si="38"/>
      </c>
      <c r="HK127" s="230">
        <f t="shared" si="38"/>
      </c>
      <c r="HL127" s="225">
        <f t="shared" si="38"/>
      </c>
      <c r="HM127" s="185">
        <f t="shared" si="38"/>
      </c>
      <c r="HN127" s="185">
        <f t="shared" si="38"/>
      </c>
      <c r="HO127" s="185">
        <f t="shared" si="38"/>
      </c>
      <c r="HP127" s="230">
        <f t="shared" si="38"/>
      </c>
      <c r="HQ127" s="185"/>
      <c r="HR127" s="185"/>
      <c r="HS127" s="185"/>
      <c r="HT127" s="185"/>
      <c r="HU127" s="185"/>
      <c r="HV127" s="185"/>
    </row>
    <row r="128" spans="1:230" ht="18" customHeight="1">
      <c r="A128" s="185"/>
      <c r="B128" s="185"/>
      <c r="C128" s="279"/>
      <c r="D128" s="185">
        <v>6</v>
      </c>
      <c r="E128" s="185"/>
      <c r="F128" s="185"/>
      <c r="G128" s="185"/>
      <c r="H128" s="279"/>
      <c r="I128" s="185"/>
      <c r="J128" s="185"/>
      <c r="K128" s="185"/>
      <c r="L128" s="185"/>
      <c r="M128" s="230"/>
      <c r="N128" s="186"/>
      <c r="O128" s="186">
        <v>1</v>
      </c>
      <c r="P128">
        <f t="shared" si="31"/>
        <v>0</v>
      </c>
      <c r="AB128" s="252" t="s">
        <v>75</v>
      </c>
      <c r="AC128" s="252"/>
      <c r="AD128" s="252"/>
      <c r="AE128" s="252"/>
      <c r="AF128" s="252"/>
      <c r="AG128" s="252">
        <f t="shared" si="20"/>
        <v>0</v>
      </c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252"/>
      <c r="BL128" s="252"/>
      <c r="BM128" s="252"/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>
        <f>SUM(BZ128:DM128)</f>
        <v>0</v>
      </c>
      <c r="BY128">
        <f t="shared" si="17"/>
        <v>0</v>
      </c>
      <c r="BZ128">
        <f>IF(GC112=7,BZ112,0)</f>
        <v>0</v>
      </c>
      <c r="CA128">
        <f aca="true" t="shared" si="39" ref="CA128:DM128">IF(GD112=7,CA112,0)</f>
        <v>0</v>
      </c>
      <c r="CB128">
        <f t="shared" si="39"/>
        <v>0</v>
      </c>
      <c r="CC128">
        <f t="shared" si="39"/>
        <v>0</v>
      </c>
      <c r="CD128">
        <f t="shared" si="39"/>
        <v>0</v>
      </c>
      <c r="CE128">
        <f t="shared" si="39"/>
        <v>0</v>
      </c>
      <c r="CF128">
        <f t="shared" si="39"/>
        <v>0</v>
      </c>
      <c r="CG128">
        <f t="shared" si="39"/>
        <v>0</v>
      </c>
      <c r="CH128">
        <f t="shared" si="39"/>
        <v>0</v>
      </c>
      <c r="CI128">
        <f t="shared" si="39"/>
        <v>0</v>
      </c>
      <c r="CJ128">
        <f t="shared" si="39"/>
        <v>0</v>
      </c>
      <c r="CK128">
        <f t="shared" si="39"/>
        <v>0</v>
      </c>
      <c r="CL128">
        <f t="shared" si="39"/>
        <v>0</v>
      </c>
      <c r="CM128">
        <f t="shared" si="39"/>
        <v>0</v>
      </c>
      <c r="CN128">
        <f t="shared" si="39"/>
        <v>0</v>
      </c>
      <c r="CO128">
        <f t="shared" si="39"/>
        <v>0</v>
      </c>
      <c r="CP128">
        <f t="shared" si="39"/>
        <v>0</v>
      </c>
      <c r="CQ128">
        <f t="shared" si="39"/>
        <v>0</v>
      </c>
      <c r="CR128">
        <f t="shared" si="39"/>
        <v>0</v>
      </c>
      <c r="CS128">
        <f t="shared" si="39"/>
        <v>0</v>
      </c>
      <c r="CT128">
        <f t="shared" si="39"/>
        <v>0</v>
      </c>
      <c r="CU128">
        <f t="shared" si="39"/>
        <v>0</v>
      </c>
      <c r="CV128">
        <f t="shared" si="39"/>
        <v>0</v>
      </c>
      <c r="CW128">
        <f t="shared" si="39"/>
        <v>0</v>
      </c>
      <c r="CX128">
        <f t="shared" si="39"/>
        <v>0</v>
      </c>
      <c r="CY128">
        <f t="shared" si="39"/>
        <v>0</v>
      </c>
      <c r="CZ128">
        <f t="shared" si="39"/>
        <v>0</v>
      </c>
      <c r="DA128">
        <f t="shared" si="39"/>
        <v>0</v>
      </c>
      <c r="DB128">
        <f t="shared" si="39"/>
        <v>0</v>
      </c>
      <c r="DC128">
        <f t="shared" si="39"/>
        <v>0</v>
      </c>
      <c r="DD128">
        <f t="shared" si="39"/>
        <v>0</v>
      </c>
      <c r="DE128">
        <f t="shared" si="39"/>
        <v>0</v>
      </c>
      <c r="DF128">
        <f t="shared" si="39"/>
        <v>0</v>
      </c>
      <c r="DG128">
        <f t="shared" si="39"/>
        <v>0</v>
      </c>
      <c r="DH128">
        <f t="shared" si="39"/>
        <v>0</v>
      </c>
      <c r="DI128">
        <f t="shared" si="39"/>
        <v>0</v>
      </c>
      <c r="DJ128">
        <f t="shared" si="39"/>
        <v>0</v>
      </c>
      <c r="DK128">
        <f t="shared" si="39"/>
        <v>0</v>
      </c>
      <c r="DL128">
        <f t="shared" si="39"/>
        <v>0</v>
      </c>
      <c r="DM128">
        <f t="shared" si="39"/>
        <v>0</v>
      </c>
      <c r="EC128" s="252" t="s">
        <v>42</v>
      </c>
      <c r="ED128" s="252" t="s">
        <v>42</v>
      </c>
      <c r="EE128" s="252" t="s">
        <v>42</v>
      </c>
      <c r="EF128" s="252" t="s">
        <v>42</v>
      </c>
      <c r="EG128" s="252" t="s">
        <v>42</v>
      </c>
      <c r="EH128" s="252" t="s">
        <v>42</v>
      </c>
      <c r="EI128" s="252" t="s">
        <v>42</v>
      </c>
      <c r="EJ128" s="252" t="s">
        <v>42</v>
      </c>
      <c r="EK128" s="252" t="s">
        <v>42</v>
      </c>
      <c r="EL128" s="252" t="s">
        <v>42</v>
      </c>
      <c r="EM128" s="252" t="s">
        <v>42</v>
      </c>
      <c r="EN128" s="252" t="s">
        <v>42</v>
      </c>
      <c r="EO128" s="252" t="s">
        <v>42</v>
      </c>
      <c r="EP128" s="252" t="s">
        <v>42</v>
      </c>
      <c r="EQ128" s="252" t="s">
        <v>42</v>
      </c>
      <c r="ER128" s="252" t="s">
        <v>42</v>
      </c>
      <c r="ES128" s="252" t="s">
        <v>42</v>
      </c>
      <c r="ET128" s="252" t="s">
        <v>42</v>
      </c>
      <c r="EU128" s="252" t="s">
        <v>42</v>
      </c>
      <c r="EV128" s="252" t="s">
        <v>42</v>
      </c>
      <c r="EW128" s="252" t="s">
        <v>42</v>
      </c>
      <c r="EX128" s="252" t="s">
        <v>42</v>
      </c>
      <c r="EY128" s="252" t="s">
        <v>42</v>
      </c>
      <c r="EZ128" s="252" t="s">
        <v>42</v>
      </c>
      <c r="FA128" s="252" t="s">
        <v>42</v>
      </c>
      <c r="FB128" s="252" t="s">
        <v>42</v>
      </c>
      <c r="FC128" s="252" t="s">
        <v>42</v>
      </c>
      <c r="FD128" s="252" t="s">
        <v>42</v>
      </c>
      <c r="FE128" s="252" t="s">
        <v>42</v>
      </c>
      <c r="FF128" s="252" t="s">
        <v>42</v>
      </c>
      <c r="FG128" s="252" t="s">
        <v>42</v>
      </c>
      <c r="FH128" s="252" t="s">
        <v>42</v>
      </c>
      <c r="FI128" s="252" t="s">
        <v>42</v>
      </c>
      <c r="FJ128" s="252" t="s">
        <v>42</v>
      </c>
      <c r="FK128" s="252" t="s">
        <v>42</v>
      </c>
      <c r="FL128" s="252" t="s">
        <v>42</v>
      </c>
      <c r="FM128" s="252" t="s">
        <v>42</v>
      </c>
      <c r="FN128" s="252" t="s">
        <v>42</v>
      </c>
      <c r="FO128" s="252" t="s">
        <v>42</v>
      </c>
      <c r="FP128" s="252" t="s">
        <v>42</v>
      </c>
      <c r="FQ128" s="252" t="s">
        <v>42</v>
      </c>
      <c r="FR128" s="252" t="s">
        <v>42</v>
      </c>
      <c r="FS128" s="252" t="s">
        <v>42</v>
      </c>
      <c r="FT128" s="252" t="s">
        <v>42</v>
      </c>
      <c r="FU128" s="252" t="s">
        <v>42</v>
      </c>
      <c r="FV128" s="252"/>
      <c r="FW128" s="252"/>
      <c r="FX128" s="252"/>
      <c r="FY128" s="252"/>
      <c r="FZ128" s="252"/>
      <c r="GA128" s="252"/>
      <c r="GB128" s="252"/>
      <c r="GC128" s="225">
        <f aca="true" t="shared" si="40" ref="GC128:HP128">IF(GC112=15,EC128,GC129)</f>
      </c>
      <c r="GD128" s="185">
        <f t="shared" si="40"/>
      </c>
      <c r="GE128" s="185">
        <f t="shared" si="40"/>
      </c>
      <c r="GF128" s="185">
        <f t="shared" si="40"/>
      </c>
      <c r="GG128" s="230">
        <f t="shared" si="40"/>
      </c>
      <c r="GH128" s="225">
        <f t="shared" si="40"/>
      </c>
      <c r="GI128" s="185">
        <f t="shared" si="40"/>
      </c>
      <c r="GJ128" s="185">
        <f t="shared" si="40"/>
      </c>
      <c r="GK128" s="185">
        <f t="shared" si="40"/>
      </c>
      <c r="GL128" s="230">
        <f t="shared" si="40"/>
      </c>
      <c r="GM128" s="225">
        <f t="shared" si="40"/>
      </c>
      <c r="GN128" s="185">
        <f t="shared" si="40"/>
      </c>
      <c r="GO128" s="185">
        <f t="shared" si="40"/>
      </c>
      <c r="GP128" s="185">
        <f t="shared" si="40"/>
      </c>
      <c r="GQ128" s="230">
        <f t="shared" si="40"/>
      </c>
      <c r="GR128" s="225">
        <f t="shared" si="40"/>
      </c>
      <c r="GS128" s="185">
        <f t="shared" si="40"/>
      </c>
      <c r="GT128" s="185">
        <f t="shared" si="40"/>
      </c>
      <c r="GU128" s="185">
        <f t="shared" si="40"/>
      </c>
      <c r="GV128" s="185">
        <f t="shared" si="40"/>
      </c>
      <c r="GW128" s="225">
        <f t="shared" si="40"/>
      </c>
      <c r="GX128" s="185">
        <f t="shared" si="40"/>
      </c>
      <c r="GY128" s="185">
        <f t="shared" si="40"/>
      </c>
      <c r="GZ128" s="185">
        <f t="shared" si="40"/>
      </c>
      <c r="HA128" s="230">
        <f t="shared" si="40"/>
      </c>
      <c r="HB128" s="185">
        <f t="shared" si="40"/>
      </c>
      <c r="HC128" s="185">
        <f t="shared" si="40"/>
      </c>
      <c r="HD128" s="185">
        <f t="shared" si="40"/>
      </c>
      <c r="HE128" s="185">
        <f t="shared" si="40"/>
      </c>
      <c r="HF128" s="185">
        <f t="shared" si="40"/>
      </c>
      <c r="HG128" s="225">
        <f t="shared" si="40"/>
      </c>
      <c r="HH128" s="185">
        <f t="shared" si="40"/>
      </c>
      <c r="HI128" s="185">
        <f t="shared" si="40"/>
      </c>
      <c r="HJ128" s="185">
        <f t="shared" si="40"/>
      </c>
      <c r="HK128" s="230">
        <f t="shared" si="40"/>
      </c>
      <c r="HL128" s="225">
        <f t="shared" si="40"/>
      </c>
      <c r="HM128" s="185">
        <f t="shared" si="40"/>
      </c>
      <c r="HN128" s="185">
        <f t="shared" si="40"/>
      </c>
      <c r="HO128" s="185">
        <f t="shared" si="40"/>
      </c>
      <c r="HP128" s="230">
        <f t="shared" si="40"/>
      </c>
      <c r="HQ128" s="185"/>
      <c r="HR128" s="185"/>
      <c r="HS128" s="185"/>
      <c r="HT128" s="185"/>
      <c r="HU128" s="185"/>
      <c r="HV128" s="185"/>
    </row>
    <row r="129" spans="1:230" ht="18" customHeight="1">
      <c r="A129" s="185"/>
      <c r="B129" s="185"/>
      <c r="C129" s="279"/>
      <c r="D129" s="185">
        <v>7</v>
      </c>
      <c r="E129" s="185"/>
      <c r="F129" s="185"/>
      <c r="G129" s="185"/>
      <c r="H129" s="279"/>
      <c r="I129" s="185"/>
      <c r="J129" s="185"/>
      <c r="K129" s="185"/>
      <c r="L129" s="185"/>
      <c r="M129" s="230"/>
      <c r="N129" s="186"/>
      <c r="O129" s="186"/>
      <c r="AB129" s="252" t="s">
        <v>76</v>
      </c>
      <c r="AC129" s="252"/>
      <c r="AD129" s="252"/>
      <c r="AE129" s="252"/>
      <c r="AF129" s="252"/>
      <c r="AG129" s="252">
        <f t="shared" si="20"/>
        <v>0</v>
      </c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  <c r="AW129" s="252"/>
      <c r="AX129" s="252"/>
      <c r="AY129" s="252"/>
      <c r="AZ129" s="252"/>
      <c r="BA129" s="252"/>
      <c r="BB129" s="252"/>
      <c r="BC129" s="252"/>
      <c r="BD129" s="252"/>
      <c r="BE129" s="252"/>
      <c r="BF129" s="252"/>
      <c r="BG129" s="252"/>
      <c r="BH129" s="252"/>
      <c r="BI129" s="252"/>
      <c r="BJ129" s="252"/>
      <c r="BK129" s="252"/>
      <c r="BL129" s="252"/>
      <c r="BM129" s="252"/>
      <c r="BN129" s="252"/>
      <c r="BO129" s="252"/>
      <c r="BP129" s="252"/>
      <c r="BQ129" s="252"/>
      <c r="BR129" s="252"/>
      <c r="BS129" s="252"/>
      <c r="BT129" s="252"/>
      <c r="BU129" s="252"/>
      <c r="BV129" s="252"/>
      <c r="BW129" s="252"/>
      <c r="BX129">
        <f>SUM(BZ129:DM129)</f>
        <v>0</v>
      </c>
      <c r="BY129" s="252">
        <f t="shared" si="17"/>
        <v>0</v>
      </c>
      <c r="BZ129">
        <f>IF(GC112=9,BZ112,0)</f>
        <v>0</v>
      </c>
      <c r="CA129">
        <f aca="true" t="shared" si="41" ref="CA129:DM129">IF(GD112=9,CA112,0)</f>
        <v>0</v>
      </c>
      <c r="CB129">
        <f t="shared" si="41"/>
        <v>0</v>
      </c>
      <c r="CC129">
        <f t="shared" si="41"/>
        <v>0</v>
      </c>
      <c r="CD129">
        <f t="shared" si="41"/>
        <v>0</v>
      </c>
      <c r="CE129">
        <f t="shared" si="41"/>
        <v>0</v>
      </c>
      <c r="CF129">
        <f t="shared" si="41"/>
        <v>0</v>
      </c>
      <c r="CG129">
        <f t="shared" si="41"/>
        <v>0</v>
      </c>
      <c r="CH129">
        <f t="shared" si="41"/>
        <v>0</v>
      </c>
      <c r="CI129">
        <f t="shared" si="41"/>
        <v>0</v>
      </c>
      <c r="CJ129">
        <f t="shared" si="41"/>
        <v>0</v>
      </c>
      <c r="CK129">
        <f t="shared" si="41"/>
        <v>0</v>
      </c>
      <c r="CL129">
        <f t="shared" si="41"/>
        <v>0</v>
      </c>
      <c r="CM129">
        <f t="shared" si="41"/>
        <v>0</v>
      </c>
      <c r="CN129">
        <f t="shared" si="41"/>
        <v>0</v>
      </c>
      <c r="CO129">
        <f t="shared" si="41"/>
        <v>0</v>
      </c>
      <c r="CP129">
        <f t="shared" si="41"/>
        <v>0</v>
      </c>
      <c r="CQ129">
        <f t="shared" si="41"/>
        <v>0</v>
      </c>
      <c r="CR129">
        <f t="shared" si="41"/>
        <v>0</v>
      </c>
      <c r="CS129">
        <f t="shared" si="41"/>
        <v>0</v>
      </c>
      <c r="CT129">
        <f t="shared" si="41"/>
        <v>0</v>
      </c>
      <c r="CU129">
        <f t="shared" si="41"/>
        <v>0</v>
      </c>
      <c r="CV129">
        <f t="shared" si="41"/>
        <v>0</v>
      </c>
      <c r="CW129">
        <f t="shared" si="41"/>
        <v>0</v>
      </c>
      <c r="CX129">
        <f t="shared" si="41"/>
        <v>0</v>
      </c>
      <c r="CY129">
        <f t="shared" si="41"/>
        <v>0</v>
      </c>
      <c r="CZ129">
        <f t="shared" si="41"/>
        <v>0</v>
      </c>
      <c r="DA129">
        <f t="shared" si="41"/>
        <v>0</v>
      </c>
      <c r="DB129">
        <f t="shared" si="41"/>
        <v>0</v>
      </c>
      <c r="DC129">
        <f t="shared" si="41"/>
        <v>0</v>
      </c>
      <c r="DD129">
        <f t="shared" si="41"/>
        <v>0</v>
      </c>
      <c r="DE129">
        <f t="shared" si="41"/>
        <v>0</v>
      </c>
      <c r="DF129">
        <f t="shared" si="41"/>
        <v>0</v>
      </c>
      <c r="DG129">
        <f t="shared" si="41"/>
        <v>0</v>
      </c>
      <c r="DH129">
        <f t="shared" si="41"/>
        <v>0</v>
      </c>
      <c r="DI129">
        <f t="shared" si="41"/>
        <v>0</v>
      </c>
      <c r="DJ129">
        <f t="shared" si="41"/>
        <v>0</v>
      </c>
      <c r="DK129">
        <f t="shared" si="41"/>
        <v>0</v>
      </c>
      <c r="DL129">
        <f t="shared" si="41"/>
        <v>0</v>
      </c>
      <c r="DM129">
        <f t="shared" si="41"/>
        <v>0</v>
      </c>
      <c r="EC129" s="252" t="s">
        <v>58</v>
      </c>
      <c r="ED129" s="252" t="s">
        <v>58</v>
      </c>
      <c r="EE129" s="252" t="s">
        <v>58</v>
      </c>
      <c r="EF129" s="252" t="s">
        <v>58</v>
      </c>
      <c r="EG129" s="252" t="s">
        <v>58</v>
      </c>
      <c r="EH129" s="252" t="s">
        <v>58</v>
      </c>
      <c r="EI129" s="252" t="s">
        <v>58</v>
      </c>
      <c r="EJ129" s="252" t="s">
        <v>58</v>
      </c>
      <c r="EK129" s="252" t="s">
        <v>58</v>
      </c>
      <c r="EL129" s="252" t="s">
        <v>58</v>
      </c>
      <c r="EM129" s="252" t="s">
        <v>58</v>
      </c>
      <c r="EN129" s="252" t="s">
        <v>58</v>
      </c>
      <c r="EO129" s="252" t="s">
        <v>58</v>
      </c>
      <c r="EP129" s="252" t="s">
        <v>58</v>
      </c>
      <c r="EQ129" s="252" t="s">
        <v>58</v>
      </c>
      <c r="ER129" s="252" t="s">
        <v>58</v>
      </c>
      <c r="ES129" s="252" t="s">
        <v>58</v>
      </c>
      <c r="ET129" s="252" t="s">
        <v>58</v>
      </c>
      <c r="EU129" s="252" t="s">
        <v>58</v>
      </c>
      <c r="EV129" s="252" t="s">
        <v>58</v>
      </c>
      <c r="EW129" s="252" t="s">
        <v>58</v>
      </c>
      <c r="EX129" s="252" t="s">
        <v>58</v>
      </c>
      <c r="EY129" s="252" t="s">
        <v>58</v>
      </c>
      <c r="EZ129" s="252" t="s">
        <v>58</v>
      </c>
      <c r="FA129" s="252" t="s">
        <v>58</v>
      </c>
      <c r="FB129" s="252" t="s">
        <v>58</v>
      </c>
      <c r="FC129" s="252" t="s">
        <v>58</v>
      </c>
      <c r="FD129" s="252" t="s">
        <v>58</v>
      </c>
      <c r="FE129" s="252" t="s">
        <v>58</v>
      </c>
      <c r="FF129" s="252" t="s">
        <v>58</v>
      </c>
      <c r="FG129" s="252" t="s">
        <v>58</v>
      </c>
      <c r="FH129" s="252" t="s">
        <v>58</v>
      </c>
      <c r="FI129" s="252" t="s">
        <v>58</v>
      </c>
      <c r="FJ129" s="252" t="s">
        <v>58</v>
      </c>
      <c r="FK129" s="252" t="s">
        <v>58</v>
      </c>
      <c r="FL129" s="252" t="s">
        <v>58</v>
      </c>
      <c r="FM129" s="252" t="s">
        <v>58</v>
      </c>
      <c r="FN129" s="252" t="s">
        <v>58</v>
      </c>
      <c r="FO129" s="252" t="s">
        <v>58</v>
      </c>
      <c r="FP129" s="252" t="s">
        <v>58</v>
      </c>
      <c r="FQ129" s="252" t="s">
        <v>58</v>
      </c>
      <c r="FR129" s="252" t="s">
        <v>58</v>
      </c>
      <c r="FS129" s="252" t="s">
        <v>58</v>
      </c>
      <c r="FT129" s="252" t="s">
        <v>58</v>
      </c>
      <c r="FU129" s="252" t="s">
        <v>58</v>
      </c>
      <c r="FV129" s="252"/>
      <c r="FW129" s="252"/>
      <c r="FX129" s="252"/>
      <c r="FY129" s="252"/>
      <c r="FZ129" s="252"/>
      <c r="GA129" s="252"/>
      <c r="GB129" s="252"/>
      <c r="GC129" s="225">
        <f aca="true" t="shared" si="42" ref="GC129:HP129">IF(GC112=16,EC129,GC130)</f>
      </c>
      <c r="GD129" s="185">
        <f t="shared" si="42"/>
      </c>
      <c r="GE129" s="185">
        <f t="shared" si="42"/>
      </c>
      <c r="GF129" s="185">
        <f t="shared" si="42"/>
      </c>
      <c r="GG129" s="230">
        <f t="shared" si="42"/>
      </c>
      <c r="GH129" s="225">
        <f t="shared" si="42"/>
      </c>
      <c r="GI129" s="185">
        <f t="shared" si="42"/>
      </c>
      <c r="GJ129" s="185">
        <f t="shared" si="42"/>
      </c>
      <c r="GK129" s="185">
        <f t="shared" si="42"/>
      </c>
      <c r="GL129" s="230">
        <f t="shared" si="42"/>
      </c>
      <c r="GM129" s="225">
        <f t="shared" si="42"/>
      </c>
      <c r="GN129" s="185">
        <f t="shared" si="42"/>
      </c>
      <c r="GO129" s="185">
        <f t="shared" si="42"/>
      </c>
      <c r="GP129" s="185">
        <f t="shared" si="42"/>
      </c>
      <c r="GQ129" s="230">
        <f t="shared" si="42"/>
      </c>
      <c r="GR129" s="225">
        <f t="shared" si="42"/>
      </c>
      <c r="GS129" s="185">
        <f t="shared" si="42"/>
      </c>
      <c r="GT129" s="185">
        <f t="shared" si="42"/>
      </c>
      <c r="GU129" s="185">
        <f t="shared" si="42"/>
      </c>
      <c r="GV129" s="185">
        <f t="shared" si="42"/>
      </c>
      <c r="GW129" s="225">
        <f t="shared" si="42"/>
      </c>
      <c r="GX129" s="185">
        <f t="shared" si="42"/>
      </c>
      <c r="GY129" s="185">
        <f t="shared" si="42"/>
      </c>
      <c r="GZ129" s="185">
        <f t="shared" si="42"/>
      </c>
      <c r="HA129" s="230">
        <f t="shared" si="42"/>
      </c>
      <c r="HB129" s="185">
        <f t="shared" si="42"/>
      </c>
      <c r="HC129" s="185">
        <f t="shared" si="42"/>
      </c>
      <c r="HD129" s="185">
        <f t="shared" si="42"/>
      </c>
      <c r="HE129" s="185">
        <f t="shared" si="42"/>
      </c>
      <c r="HF129" s="185">
        <f t="shared" si="42"/>
      </c>
      <c r="HG129" s="225">
        <f t="shared" si="42"/>
      </c>
      <c r="HH129" s="185">
        <f t="shared" si="42"/>
      </c>
      <c r="HI129" s="185">
        <f t="shared" si="42"/>
      </c>
      <c r="HJ129" s="185">
        <f t="shared" si="42"/>
      </c>
      <c r="HK129" s="230">
        <f t="shared" si="42"/>
      </c>
      <c r="HL129" s="225">
        <f t="shared" si="42"/>
      </c>
      <c r="HM129" s="185">
        <f t="shared" si="42"/>
      </c>
      <c r="HN129" s="185">
        <f t="shared" si="42"/>
      </c>
      <c r="HO129" s="185">
        <f t="shared" si="42"/>
      </c>
      <c r="HP129" s="230">
        <f t="shared" si="42"/>
      </c>
      <c r="HQ129" s="185"/>
      <c r="HR129" s="185"/>
      <c r="HS129" s="185"/>
      <c r="HT129" s="185"/>
      <c r="HU129" s="185"/>
      <c r="HV129" s="185"/>
    </row>
    <row r="130" spans="1:230" ht="18" customHeight="1" thickBot="1">
      <c r="A130" s="185"/>
      <c r="B130" s="185"/>
      <c r="C130" s="280"/>
      <c r="D130" s="185">
        <v>8</v>
      </c>
      <c r="E130" s="185"/>
      <c r="F130" s="185"/>
      <c r="G130" s="185"/>
      <c r="H130" s="280"/>
      <c r="I130" s="185"/>
      <c r="J130" s="185"/>
      <c r="K130" s="185"/>
      <c r="L130" s="185"/>
      <c r="M130" s="230"/>
      <c r="N130" s="186"/>
      <c r="O130" s="186"/>
      <c r="AB130" s="252" t="s">
        <v>113</v>
      </c>
      <c r="AC130" s="252"/>
      <c r="AD130" s="252"/>
      <c r="AE130" s="252"/>
      <c r="AF130" s="252"/>
      <c r="AG130" s="252">
        <f t="shared" si="20"/>
        <v>0</v>
      </c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52"/>
      <c r="BB130" s="252"/>
      <c r="BC130" s="252"/>
      <c r="BD130" s="252"/>
      <c r="BE130" s="252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2">
        <f t="shared" si="17"/>
        <v>0</v>
      </c>
      <c r="EC130" s="252" t="s">
        <v>47</v>
      </c>
      <c r="ED130" s="252" t="s">
        <v>47</v>
      </c>
      <c r="EE130" s="252" t="s">
        <v>47</v>
      </c>
      <c r="EF130" s="252" t="s">
        <v>47</v>
      </c>
      <c r="EG130" s="252" t="s">
        <v>47</v>
      </c>
      <c r="EH130" s="252" t="s">
        <v>47</v>
      </c>
      <c r="EI130" s="252" t="s">
        <v>47</v>
      </c>
      <c r="EJ130" s="252" t="s">
        <v>47</v>
      </c>
      <c r="EK130" s="252" t="s">
        <v>47</v>
      </c>
      <c r="EL130" s="252" t="s">
        <v>47</v>
      </c>
      <c r="EM130" s="252" t="s">
        <v>47</v>
      </c>
      <c r="EN130" s="252" t="s">
        <v>47</v>
      </c>
      <c r="EO130" s="252" t="s">
        <v>47</v>
      </c>
      <c r="EP130" s="252" t="s">
        <v>47</v>
      </c>
      <c r="EQ130" s="252" t="s">
        <v>47</v>
      </c>
      <c r="ER130" s="252" t="s">
        <v>47</v>
      </c>
      <c r="ES130" s="252" t="s">
        <v>47</v>
      </c>
      <c r="ET130" s="252" t="s">
        <v>47</v>
      </c>
      <c r="EU130" s="252" t="s">
        <v>47</v>
      </c>
      <c r="EV130" s="252" t="s">
        <v>47</v>
      </c>
      <c r="EW130" s="252" t="s">
        <v>47</v>
      </c>
      <c r="EX130" s="252" t="s">
        <v>47</v>
      </c>
      <c r="EY130" s="252" t="s">
        <v>47</v>
      </c>
      <c r="EZ130" s="252" t="s">
        <v>47</v>
      </c>
      <c r="FA130" s="252" t="s">
        <v>47</v>
      </c>
      <c r="FB130" s="252" t="s">
        <v>47</v>
      </c>
      <c r="FC130" s="252" t="s">
        <v>47</v>
      </c>
      <c r="FD130" s="252" t="s">
        <v>47</v>
      </c>
      <c r="FE130" s="252" t="s">
        <v>47</v>
      </c>
      <c r="FF130" s="252" t="s">
        <v>47</v>
      </c>
      <c r="FG130" s="252" t="s">
        <v>47</v>
      </c>
      <c r="FH130" s="252" t="s">
        <v>47</v>
      </c>
      <c r="FI130" s="252" t="s">
        <v>47</v>
      </c>
      <c r="FJ130" s="252" t="s">
        <v>47</v>
      </c>
      <c r="FK130" s="252" t="s">
        <v>47</v>
      </c>
      <c r="FL130" s="252" t="s">
        <v>47</v>
      </c>
      <c r="FM130" s="252" t="s">
        <v>47</v>
      </c>
      <c r="FN130" s="252" t="s">
        <v>47</v>
      </c>
      <c r="FO130" s="252" t="s">
        <v>47</v>
      </c>
      <c r="FP130" s="252" t="s">
        <v>47</v>
      </c>
      <c r="FQ130" s="252" t="s">
        <v>47</v>
      </c>
      <c r="FR130" s="252" t="s">
        <v>47</v>
      </c>
      <c r="FS130" s="252" t="s">
        <v>47</v>
      </c>
      <c r="FT130" s="252" t="s">
        <v>47</v>
      </c>
      <c r="FU130" s="252" t="s">
        <v>47</v>
      </c>
      <c r="FV130" s="252"/>
      <c r="FW130" s="252"/>
      <c r="FX130" s="252"/>
      <c r="FY130" s="252"/>
      <c r="FZ130" s="252"/>
      <c r="GA130" s="252"/>
      <c r="GB130" s="252"/>
      <c r="GC130" s="225">
        <f aca="true" t="shared" si="43" ref="GC130:HP130">IF(GC112=17,EC130,GC131)</f>
      </c>
      <c r="GD130" s="185">
        <f t="shared" si="43"/>
      </c>
      <c r="GE130" s="185">
        <f t="shared" si="43"/>
      </c>
      <c r="GF130" s="185">
        <f t="shared" si="43"/>
      </c>
      <c r="GG130" s="230">
        <f t="shared" si="43"/>
      </c>
      <c r="GH130" s="225">
        <f t="shared" si="43"/>
      </c>
      <c r="GI130" s="185">
        <f t="shared" si="43"/>
      </c>
      <c r="GJ130" s="185">
        <f t="shared" si="43"/>
      </c>
      <c r="GK130" s="185">
        <f t="shared" si="43"/>
      </c>
      <c r="GL130" s="230">
        <f t="shared" si="43"/>
      </c>
      <c r="GM130" s="225">
        <f t="shared" si="43"/>
      </c>
      <c r="GN130" s="185">
        <f t="shared" si="43"/>
      </c>
      <c r="GO130" s="185">
        <f t="shared" si="43"/>
      </c>
      <c r="GP130" s="185">
        <f t="shared" si="43"/>
      </c>
      <c r="GQ130" s="230">
        <f t="shared" si="43"/>
      </c>
      <c r="GR130" s="225">
        <f t="shared" si="43"/>
      </c>
      <c r="GS130" s="185">
        <f t="shared" si="43"/>
      </c>
      <c r="GT130" s="185">
        <f t="shared" si="43"/>
      </c>
      <c r="GU130" s="185">
        <f t="shared" si="43"/>
      </c>
      <c r="GV130" s="185">
        <f t="shared" si="43"/>
      </c>
      <c r="GW130" s="225">
        <f t="shared" si="43"/>
      </c>
      <c r="GX130" s="185">
        <f t="shared" si="43"/>
      </c>
      <c r="GY130" s="185">
        <f t="shared" si="43"/>
      </c>
      <c r="GZ130" s="185">
        <f t="shared" si="43"/>
      </c>
      <c r="HA130" s="230">
        <f t="shared" si="43"/>
      </c>
      <c r="HB130" s="185">
        <f t="shared" si="43"/>
      </c>
      <c r="HC130" s="185">
        <f t="shared" si="43"/>
      </c>
      <c r="HD130" s="185">
        <f t="shared" si="43"/>
      </c>
      <c r="HE130" s="185">
        <f t="shared" si="43"/>
      </c>
      <c r="HF130" s="185">
        <f t="shared" si="43"/>
      </c>
      <c r="HG130" s="225">
        <f t="shared" si="43"/>
      </c>
      <c r="HH130" s="185">
        <f t="shared" si="43"/>
      </c>
      <c r="HI130" s="185">
        <f t="shared" si="43"/>
      </c>
      <c r="HJ130" s="185">
        <f t="shared" si="43"/>
      </c>
      <c r="HK130" s="230">
        <f t="shared" si="43"/>
      </c>
      <c r="HL130" s="225">
        <f t="shared" si="43"/>
      </c>
      <c r="HM130" s="185">
        <f t="shared" si="43"/>
      </c>
      <c r="HN130" s="185">
        <f t="shared" si="43"/>
      </c>
      <c r="HO130" s="185">
        <f t="shared" si="43"/>
      </c>
      <c r="HP130" s="230">
        <f t="shared" si="43"/>
      </c>
      <c r="HQ130" s="185"/>
      <c r="HR130" s="185"/>
      <c r="HS130" s="185"/>
      <c r="HT130" s="185"/>
      <c r="HU130" s="185"/>
      <c r="HV130" s="185"/>
    </row>
    <row r="131" spans="1:230" ht="18" customHeight="1" thickTop="1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230"/>
      <c r="N131" s="186"/>
      <c r="O131" s="186"/>
      <c r="AB131" s="252" t="s">
        <v>53</v>
      </c>
      <c r="AC131" s="252"/>
      <c r="AD131" s="252"/>
      <c r="AE131" s="252"/>
      <c r="AF131" s="252"/>
      <c r="AG131" s="252">
        <f t="shared" si="20"/>
        <v>0</v>
      </c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>
        <f t="shared" si="17"/>
        <v>0</v>
      </c>
      <c r="EC131" s="252" t="s">
        <v>114</v>
      </c>
      <c r="ED131" s="252" t="s">
        <v>114</v>
      </c>
      <c r="EE131" s="252" t="s">
        <v>114</v>
      </c>
      <c r="EF131" s="252" t="s">
        <v>114</v>
      </c>
      <c r="EG131" s="252" t="s">
        <v>114</v>
      </c>
      <c r="EH131" s="252" t="s">
        <v>114</v>
      </c>
      <c r="EI131" s="252" t="s">
        <v>114</v>
      </c>
      <c r="EJ131" s="252" t="s">
        <v>114</v>
      </c>
      <c r="EK131" s="252" t="s">
        <v>114</v>
      </c>
      <c r="EL131" s="252" t="s">
        <v>114</v>
      </c>
      <c r="EM131" s="252" t="s">
        <v>114</v>
      </c>
      <c r="EN131" s="252" t="s">
        <v>114</v>
      </c>
      <c r="EO131" s="252" t="s">
        <v>114</v>
      </c>
      <c r="EP131" s="252" t="s">
        <v>114</v>
      </c>
      <c r="EQ131" s="252" t="s">
        <v>114</v>
      </c>
      <c r="ER131" s="252" t="s">
        <v>114</v>
      </c>
      <c r="ES131" s="252" t="s">
        <v>114</v>
      </c>
      <c r="ET131" s="252" t="s">
        <v>114</v>
      </c>
      <c r="EU131" s="252" t="s">
        <v>114</v>
      </c>
      <c r="EV131" s="252" t="s">
        <v>114</v>
      </c>
      <c r="EW131" s="252" t="s">
        <v>114</v>
      </c>
      <c r="EX131" s="252" t="s">
        <v>114</v>
      </c>
      <c r="EY131" s="252" t="s">
        <v>114</v>
      </c>
      <c r="EZ131" s="252" t="s">
        <v>114</v>
      </c>
      <c r="FA131" s="252" t="s">
        <v>114</v>
      </c>
      <c r="FB131" s="252" t="s">
        <v>114</v>
      </c>
      <c r="FC131" s="252" t="s">
        <v>114</v>
      </c>
      <c r="FD131" s="252" t="s">
        <v>114</v>
      </c>
      <c r="FE131" s="252" t="s">
        <v>114</v>
      </c>
      <c r="FF131" s="252" t="s">
        <v>114</v>
      </c>
      <c r="FG131" s="252" t="s">
        <v>114</v>
      </c>
      <c r="FH131" s="252" t="s">
        <v>114</v>
      </c>
      <c r="FI131" s="252" t="s">
        <v>114</v>
      </c>
      <c r="FJ131" s="252" t="s">
        <v>114</v>
      </c>
      <c r="FK131" s="252" t="s">
        <v>114</v>
      </c>
      <c r="FL131" s="252" t="s">
        <v>114</v>
      </c>
      <c r="FM131" s="252" t="s">
        <v>114</v>
      </c>
      <c r="FN131" s="252" t="s">
        <v>114</v>
      </c>
      <c r="FO131" s="252" t="s">
        <v>114</v>
      </c>
      <c r="FP131" s="252" t="s">
        <v>114</v>
      </c>
      <c r="FQ131" s="252" t="s">
        <v>114</v>
      </c>
      <c r="FR131" s="252" t="s">
        <v>114</v>
      </c>
      <c r="FS131" s="252" t="s">
        <v>114</v>
      </c>
      <c r="FT131" s="252" t="s">
        <v>114</v>
      </c>
      <c r="FU131" s="252" t="s">
        <v>114</v>
      </c>
      <c r="FV131" s="252"/>
      <c r="FW131" s="252"/>
      <c r="FX131" s="252"/>
      <c r="FY131" s="252"/>
      <c r="FZ131" s="252"/>
      <c r="GA131" s="252"/>
      <c r="GB131" s="252"/>
      <c r="GC131" s="225">
        <f aca="true" t="shared" si="44" ref="GC131:HP131">IF(GC112=18,EC131,GC132)</f>
      </c>
      <c r="GD131" s="185">
        <f t="shared" si="44"/>
      </c>
      <c r="GE131" s="185">
        <f t="shared" si="44"/>
      </c>
      <c r="GF131" s="185">
        <f t="shared" si="44"/>
      </c>
      <c r="GG131" s="230">
        <f t="shared" si="44"/>
      </c>
      <c r="GH131" s="225">
        <f t="shared" si="44"/>
      </c>
      <c r="GI131" s="185">
        <f t="shared" si="44"/>
      </c>
      <c r="GJ131" s="185">
        <f t="shared" si="44"/>
      </c>
      <c r="GK131" s="185">
        <f t="shared" si="44"/>
      </c>
      <c r="GL131" s="230">
        <f t="shared" si="44"/>
      </c>
      <c r="GM131" s="225">
        <f t="shared" si="44"/>
      </c>
      <c r="GN131" s="185">
        <f t="shared" si="44"/>
      </c>
      <c r="GO131" s="185">
        <f t="shared" si="44"/>
      </c>
      <c r="GP131" s="185">
        <f t="shared" si="44"/>
      </c>
      <c r="GQ131" s="230">
        <f t="shared" si="44"/>
      </c>
      <c r="GR131" s="225">
        <f t="shared" si="44"/>
      </c>
      <c r="GS131" s="185">
        <f t="shared" si="44"/>
      </c>
      <c r="GT131" s="185">
        <f t="shared" si="44"/>
      </c>
      <c r="GU131" s="185">
        <f t="shared" si="44"/>
      </c>
      <c r="GV131" s="185">
        <f t="shared" si="44"/>
      </c>
      <c r="GW131" s="225">
        <f t="shared" si="44"/>
      </c>
      <c r="GX131" s="185">
        <f t="shared" si="44"/>
      </c>
      <c r="GY131" s="185">
        <f t="shared" si="44"/>
      </c>
      <c r="GZ131" s="185">
        <f t="shared" si="44"/>
      </c>
      <c r="HA131" s="230">
        <f t="shared" si="44"/>
      </c>
      <c r="HB131" s="185">
        <f t="shared" si="44"/>
      </c>
      <c r="HC131" s="185">
        <f t="shared" si="44"/>
      </c>
      <c r="HD131" s="185">
        <f t="shared" si="44"/>
      </c>
      <c r="HE131" s="185">
        <f t="shared" si="44"/>
      </c>
      <c r="HF131" s="185">
        <f t="shared" si="44"/>
      </c>
      <c r="HG131" s="225">
        <f t="shared" si="44"/>
      </c>
      <c r="HH131" s="185">
        <f t="shared" si="44"/>
      </c>
      <c r="HI131" s="185">
        <f t="shared" si="44"/>
      </c>
      <c r="HJ131" s="185">
        <f t="shared" si="44"/>
      </c>
      <c r="HK131" s="230">
        <f t="shared" si="44"/>
      </c>
      <c r="HL131" s="225">
        <f t="shared" si="44"/>
      </c>
      <c r="HM131" s="185">
        <f t="shared" si="44"/>
      </c>
      <c r="HN131" s="185">
        <f t="shared" si="44"/>
      </c>
      <c r="HO131" s="185">
        <f t="shared" si="44"/>
      </c>
      <c r="HP131" s="230">
        <f t="shared" si="44"/>
      </c>
      <c r="HQ131" s="185"/>
      <c r="HR131" s="185"/>
      <c r="HS131" s="185"/>
      <c r="HT131" s="185"/>
      <c r="HU131" s="185"/>
      <c r="HV131" s="185"/>
    </row>
    <row r="132" spans="1:230" ht="18" customHeight="1">
      <c r="A132" s="185" t="s">
        <v>149</v>
      </c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235"/>
      <c r="AB132" s="252" t="s">
        <v>115</v>
      </c>
      <c r="AC132" s="252">
        <f>CH106</f>
        <v>0</v>
      </c>
      <c r="AD132" s="252">
        <f>CI106</f>
        <v>0</v>
      </c>
      <c r="AE132" s="252">
        <f>CJ106</f>
        <v>0</v>
      </c>
      <c r="AF132" s="252">
        <f>CK106</f>
        <v>0</v>
      </c>
      <c r="AG132" s="252">
        <f t="shared" si="20"/>
        <v>0</v>
      </c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  <c r="BE132" s="252"/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>
        <f>SUM(BZ132:DM132)</f>
        <v>0</v>
      </c>
      <c r="BY132">
        <f t="shared" si="17"/>
        <v>0</v>
      </c>
      <c r="BZ132">
        <f>IF(GC112=10,BZ112,0)</f>
        <v>0</v>
      </c>
      <c r="CA132">
        <f aca="true" t="shared" si="45" ref="CA132:DM132">IF(GD112=10,CA112,0)</f>
        <v>0</v>
      </c>
      <c r="CB132">
        <f t="shared" si="45"/>
        <v>0</v>
      </c>
      <c r="CC132">
        <f t="shared" si="45"/>
        <v>0</v>
      </c>
      <c r="CD132">
        <f t="shared" si="45"/>
        <v>0</v>
      </c>
      <c r="CE132">
        <f t="shared" si="45"/>
        <v>0</v>
      </c>
      <c r="CF132">
        <f t="shared" si="45"/>
        <v>0</v>
      </c>
      <c r="CG132">
        <f t="shared" si="45"/>
        <v>0</v>
      </c>
      <c r="CH132">
        <f t="shared" si="45"/>
        <v>0</v>
      </c>
      <c r="CI132">
        <f t="shared" si="45"/>
        <v>0</v>
      </c>
      <c r="CJ132">
        <f t="shared" si="45"/>
        <v>0</v>
      </c>
      <c r="CK132">
        <f t="shared" si="45"/>
        <v>0</v>
      </c>
      <c r="CL132">
        <f t="shared" si="45"/>
        <v>0</v>
      </c>
      <c r="CM132">
        <f t="shared" si="45"/>
        <v>0</v>
      </c>
      <c r="CN132">
        <f t="shared" si="45"/>
        <v>0</v>
      </c>
      <c r="CO132">
        <f t="shared" si="45"/>
        <v>0</v>
      </c>
      <c r="CP132">
        <f t="shared" si="45"/>
        <v>0</v>
      </c>
      <c r="CQ132">
        <f t="shared" si="45"/>
        <v>0</v>
      </c>
      <c r="CR132">
        <f t="shared" si="45"/>
        <v>0</v>
      </c>
      <c r="CS132">
        <f t="shared" si="45"/>
        <v>0</v>
      </c>
      <c r="CT132">
        <f t="shared" si="45"/>
        <v>0</v>
      </c>
      <c r="CU132">
        <f t="shared" si="45"/>
        <v>0</v>
      </c>
      <c r="CV132">
        <f t="shared" si="45"/>
        <v>0</v>
      </c>
      <c r="CW132">
        <f t="shared" si="45"/>
        <v>0</v>
      </c>
      <c r="CX132">
        <f t="shared" si="45"/>
        <v>0</v>
      </c>
      <c r="CY132">
        <f t="shared" si="45"/>
        <v>0</v>
      </c>
      <c r="CZ132">
        <f t="shared" si="45"/>
        <v>0</v>
      </c>
      <c r="DA132">
        <f t="shared" si="45"/>
        <v>0</v>
      </c>
      <c r="DB132">
        <f t="shared" si="45"/>
        <v>0</v>
      </c>
      <c r="DC132">
        <f t="shared" si="45"/>
        <v>0</v>
      </c>
      <c r="DD132">
        <f t="shared" si="45"/>
        <v>0</v>
      </c>
      <c r="DE132">
        <f t="shared" si="45"/>
        <v>0</v>
      </c>
      <c r="DF132">
        <f t="shared" si="45"/>
        <v>0</v>
      </c>
      <c r="DG132">
        <f t="shared" si="45"/>
        <v>0</v>
      </c>
      <c r="DH132">
        <f t="shared" si="45"/>
        <v>0</v>
      </c>
      <c r="DI132">
        <f t="shared" si="45"/>
        <v>0</v>
      </c>
      <c r="DJ132">
        <f t="shared" si="45"/>
        <v>0</v>
      </c>
      <c r="DK132">
        <f t="shared" si="45"/>
        <v>0</v>
      </c>
      <c r="DL132">
        <f t="shared" si="45"/>
        <v>0</v>
      </c>
      <c r="DM132">
        <f t="shared" si="45"/>
        <v>0</v>
      </c>
      <c r="EC132" s="252" t="s">
        <v>98</v>
      </c>
      <c r="ED132" s="252" t="s">
        <v>98</v>
      </c>
      <c r="EE132" s="252" t="s">
        <v>98</v>
      </c>
      <c r="EF132" s="252" t="s">
        <v>98</v>
      </c>
      <c r="EG132" s="252" t="s">
        <v>98</v>
      </c>
      <c r="EH132" s="252" t="s">
        <v>98</v>
      </c>
      <c r="EI132" s="252" t="s">
        <v>98</v>
      </c>
      <c r="EJ132" s="252" t="s">
        <v>98</v>
      </c>
      <c r="EK132" s="252" t="s">
        <v>98</v>
      </c>
      <c r="EL132" s="252" t="s">
        <v>98</v>
      </c>
      <c r="EM132" s="252" t="s">
        <v>98</v>
      </c>
      <c r="EN132" s="252" t="s">
        <v>98</v>
      </c>
      <c r="EO132" s="252" t="s">
        <v>98</v>
      </c>
      <c r="EP132" s="252" t="s">
        <v>98</v>
      </c>
      <c r="EQ132" s="252" t="s">
        <v>98</v>
      </c>
      <c r="ER132" s="252" t="s">
        <v>98</v>
      </c>
      <c r="ES132" s="252" t="s">
        <v>98</v>
      </c>
      <c r="ET132" s="252" t="s">
        <v>98</v>
      </c>
      <c r="EU132" s="252" t="s">
        <v>98</v>
      </c>
      <c r="EV132" s="252" t="s">
        <v>98</v>
      </c>
      <c r="EW132" s="252" t="s">
        <v>98</v>
      </c>
      <c r="EX132" s="252" t="s">
        <v>98</v>
      </c>
      <c r="EY132" s="252" t="s">
        <v>98</v>
      </c>
      <c r="EZ132" s="252" t="s">
        <v>98</v>
      </c>
      <c r="FA132" s="252" t="s">
        <v>98</v>
      </c>
      <c r="FB132" s="252" t="s">
        <v>98</v>
      </c>
      <c r="FC132" s="252" t="s">
        <v>98</v>
      </c>
      <c r="FD132" s="252" t="s">
        <v>98</v>
      </c>
      <c r="FE132" s="252" t="s">
        <v>98</v>
      </c>
      <c r="FF132" s="252" t="s">
        <v>98</v>
      </c>
      <c r="FG132" s="252" t="s">
        <v>98</v>
      </c>
      <c r="FH132" s="252" t="s">
        <v>98</v>
      </c>
      <c r="FI132" s="252" t="s">
        <v>98</v>
      </c>
      <c r="FJ132" s="252" t="s">
        <v>98</v>
      </c>
      <c r="FK132" s="252" t="s">
        <v>98</v>
      </c>
      <c r="FL132" s="252" t="s">
        <v>98</v>
      </c>
      <c r="FM132" s="252" t="s">
        <v>98</v>
      </c>
      <c r="FN132" s="252" t="s">
        <v>98</v>
      </c>
      <c r="FO132" s="252" t="s">
        <v>98</v>
      </c>
      <c r="FP132" s="252" t="s">
        <v>98</v>
      </c>
      <c r="FQ132" s="252" t="s">
        <v>98</v>
      </c>
      <c r="FR132" s="252" t="s">
        <v>98</v>
      </c>
      <c r="FS132" s="252" t="s">
        <v>98</v>
      </c>
      <c r="FT132" s="252" t="s">
        <v>98</v>
      </c>
      <c r="FU132" s="252" t="s">
        <v>98</v>
      </c>
      <c r="FV132" s="252"/>
      <c r="FW132" s="252"/>
      <c r="FX132" s="252"/>
      <c r="FY132" s="252"/>
      <c r="FZ132" s="252"/>
      <c r="GA132" s="252"/>
      <c r="GB132" s="252"/>
      <c r="GC132" s="225">
        <f aca="true" t="shared" si="46" ref="GC132:HP132">IF(GC112=19,EC132,GC133)</f>
      </c>
      <c r="GD132" s="185">
        <f t="shared" si="46"/>
      </c>
      <c r="GE132" s="185">
        <f t="shared" si="46"/>
      </c>
      <c r="GF132" s="185">
        <f t="shared" si="46"/>
      </c>
      <c r="GG132" s="230">
        <f t="shared" si="46"/>
      </c>
      <c r="GH132" s="225">
        <f t="shared" si="46"/>
      </c>
      <c r="GI132" s="185">
        <f t="shared" si="46"/>
      </c>
      <c r="GJ132" s="185">
        <f t="shared" si="46"/>
      </c>
      <c r="GK132" s="185">
        <f t="shared" si="46"/>
      </c>
      <c r="GL132" s="230">
        <f t="shared" si="46"/>
      </c>
      <c r="GM132" s="225">
        <f t="shared" si="46"/>
      </c>
      <c r="GN132" s="185">
        <f t="shared" si="46"/>
      </c>
      <c r="GO132" s="185">
        <f t="shared" si="46"/>
      </c>
      <c r="GP132" s="185">
        <f t="shared" si="46"/>
      </c>
      <c r="GQ132" s="230">
        <f t="shared" si="46"/>
      </c>
      <c r="GR132" s="225">
        <f t="shared" si="46"/>
      </c>
      <c r="GS132" s="185">
        <f t="shared" si="46"/>
      </c>
      <c r="GT132" s="185">
        <f t="shared" si="46"/>
      </c>
      <c r="GU132" s="185">
        <f t="shared" si="46"/>
      </c>
      <c r="GV132" s="185">
        <f t="shared" si="46"/>
      </c>
      <c r="GW132" s="225">
        <f t="shared" si="46"/>
      </c>
      <c r="GX132" s="185">
        <f t="shared" si="46"/>
      </c>
      <c r="GY132" s="185">
        <f t="shared" si="46"/>
      </c>
      <c r="GZ132" s="185">
        <f t="shared" si="46"/>
      </c>
      <c r="HA132" s="230">
        <f t="shared" si="46"/>
      </c>
      <c r="HB132" s="185">
        <f t="shared" si="46"/>
      </c>
      <c r="HC132" s="185">
        <f t="shared" si="46"/>
      </c>
      <c r="HD132" s="185">
        <f t="shared" si="46"/>
      </c>
      <c r="HE132" s="185">
        <f t="shared" si="46"/>
      </c>
      <c r="HF132" s="185">
        <f t="shared" si="46"/>
      </c>
      <c r="HG132" s="225">
        <f t="shared" si="46"/>
      </c>
      <c r="HH132" s="185">
        <f t="shared" si="46"/>
      </c>
      <c r="HI132" s="185">
        <f t="shared" si="46"/>
      </c>
      <c r="HJ132" s="185">
        <f t="shared" si="46"/>
      </c>
      <c r="HK132" s="230">
        <f t="shared" si="46"/>
      </c>
      <c r="HL132" s="225">
        <f t="shared" si="46"/>
      </c>
      <c r="HM132" s="185">
        <f t="shared" si="46"/>
      </c>
      <c r="HN132" s="185">
        <f t="shared" si="46"/>
      </c>
      <c r="HO132" s="185">
        <f t="shared" si="46"/>
      </c>
      <c r="HP132" s="230">
        <f t="shared" si="46"/>
      </c>
      <c r="HQ132" s="185"/>
      <c r="HR132" s="185"/>
      <c r="HS132" s="185"/>
      <c r="HT132" s="185"/>
      <c r="HU132" s="185"/>
      <c r="HV132" s="185"/>
    </row>
    <row r="133" spans="1:230" ht="18" customHeight="1" thickBot="1">
      <c r="A133" s="185"/>
      <c r="B133" s="270" t="s">
        <v>295</v>
      </c>
      <c r="C133" s="185"/>
      <c r="D133" s="185"/>
      <c r="E133" s="185"/>
      <c r="F133" s="185"/>
      <c r="G133" s="185"/>
      <c r="H133" s="185"/>
      <c r="I133" s="270" t="s">
        <v>295</v>
      </c>
      <c r="J133" s="185"/>
      <c r="K133" s="185"/>
      <c r="L133" s="185"/>
      <c r="M133" s="235"/>
      <c r="AB133" s="252" t="s">
        <v>79</v>
      </c>
      <c r="AC133" s="252"/>
      <c r="AD133" s="252"/>
      <c r="AE133" s="252"/>
      <c r="AF133" s="252"/>
      <c r="AG133" s="252">
        <f t="shared" si="20"/>
        <v>0</v>
      </c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2"/>
      <c r="AW133" s="252"/>
      <c r="AX133" s="252"/>
      <c r="AY133" s="252"/>
      <c r="AZ133" s="252"/>
      <c r="BA133" s="252"/>
      <c r="BB133" s="252"/>
      <c r="BC133" s="252"/>
      <c r="BD133" s="252"/>
      <c r="BE133" s="252"/>
      <c r="BF133" s="252"/>
      <c r="BG133" s="252"/>
      <c r="BH133" s="252"/>
      <c r="BI133" s="252"/>
      <c r="BJ133" s="252"/>
      <c r="BK133" s="252"/>
      <c r="BL133" s="252"/>
      <c r="BM133" s="252"/>
      <c r="BN133" s="252"/>
      <c r="BO133" s="252"/>
      <c r="BP133" s="252"/>
      <c r="BQ133" s="252"/>
      <c r="BR133" s="252"/>
      <c r="BS133" s="252"/>
      <c r="BT133" s="252"/>
      <c r="BU133" s="252"/>
      <c r="BV133" s="252"/>
      <c r="BW133" s="252"/>
      <c r="BX133" s="252"/>
      <c r="BY133" s="252">
        <f t="shared" si="17"/>
        <v>0</v>
      </c>
      <c r="EC133" s="253" t="s">
        <v>116</v>
      </c>
      <c r="ED133" s="253" t="s">
        <v>116</v>
      </c>
      <c r="EE133" s="253" t="s">
        <v>116</v>
      </c>
      <c r="EF133" s="253" t="s">
        <v>116</v>
      </c>
      <c r="EG133" s="253" t="s">
        <v>116</v>
      </c>
      <c r="EH133" s="253" t="s">
        <v>116</v>
      </c>
      <c r="EI133" s="253" t="s">
        <v>116</v>
      </c>
      <c r="EJ133" s="253" t="s">
        <v>116</v>
      </c>
      <c r="EK133" s="253" t="s">
        <v>116</v>
      </c>
      <c r="EL133" s="253" t="s">
        <v>116</v>
      </c>
      <c r="EM133" s="253" t="s">
        <v>116</v>
      </c>
      <c r="EN133" s="253" t="s">
        <v>116</v>
      </c>
      <c r="EO133" s="253" t="s">
        <v>116</v>
      </c>
      <c r="EP133" s="253" t="s">
        <v>116</v>
      </c>
      <c r="EQ133" s="253" t="s">
        <v>116</v>
      </c>
      <c r="ER133" s="253" t="s">
        <v>116</v>
      </c>
      <c r="ES133" s="253" t="s">
        <v>116</v>
      </c>
      <c r="ET133" s="253" t="s">
        <v>116</v>
      </c>
      <c r="EU133" s="253" t="s">
        <v>116</v>
      </c>
      <c r="EV133" s="253" t="s">
        <v>116</v>
      </c>
      <c r="EW133" s="253" t="s">
        <v>116</v>
      </c>
      <c r="EX133" s="253" t="s">
        <v>116</v>
      </c>
      <c r="EY133" s="253" t="s">
        <v>116</v>
      </c>
      <c r="EZ133" s="253" t="s">
        <v>116</v>
      </c>
      <c r="FA133" s="253" t="s">
        <v>116</v>
      </c>
      <c r="FB133" s="253" t="s">
        <v>116</v>
      </c>
      <c r="FC133" s="253" t="s">
        <v>116</v>
      </c>
      <c r="FD133" s="253" t="s">
        <v>116</v>
      </c>
      <c r="FE133" s="253" t="s">
        <v>116</v>
      </c>
      <c r="FF133" s="253" t="s">
        <v>116</v>
      </c>
      <c r="FG133" s="253" t="s">
        <v>116</v>
      </c>
      <c r="FH133" s="253" t="s">
        <v>116</v>
      </c>
      <c r="FI133" s="253" t="s">
        <v>116</v>
      </c>
      <c r="FJ133" s="253" t="s">
        <v>116</v>
      </c>
      <c r="FK133" s="253" t="s">
        <v>116</v>
      </c>
      <c r="FL133" s="253" t="s">
        <v>116</v>
      </c>
      <c r="FM133" s="253" t="s">
        <v>116</v>
      </c>
      <c r="FN133" s="253" t="s">
        <v>116</v>
      </c>
      <c r="FO133" s="253" t="s">
        <v>116</v>
      </c>
      <c r="FP133" s="253" t="s">
        <v>116</v>
      </c>
      <c r="FQ133" s="253" t="s">
        <v>116</v>
      </c>
      <c r="FR133" s="253" t="s">
        <v>116</v>
      </c>
      <c r="FS133" s="253" t="s">
        <v>116</v>
      </c>
      <c r="FT133" s="253" t="s">
        <v>116</v>
      </c>
      <c r="FU133" s="253" t="s">
        <v>116</v>
      </c>
      <c r="FV133" s="253"/>
      <c r="FW133" s="253"/>
      <c r="FX133" s="253"/>
      <c r="FY133" s="253"/>
      <c r="FZ133" s="253"/>
      <c r="GA133" s="253"/>
      <c r="GB133" s="253"/>
      <c r="GC133" s="225">
        <f aca="true" t="shared" si="47" ref="GC133:HP133">IF(GC112=20,EC133,GC134)</f>
      </c>
      <c r="GD133" s="185">
        <f t="shared" si="47"/>
      </c>
      <c r="GE133" s="185">
        <f t="shared" si="47"/>
      </c>
      <c r="GF133" s="185">
        <f t="shared" si="47"/>
      </c>
      <c r="GG133" s="230">
        <f t="shared" si="47"/>
      </c>
      <c r="GH133" s="225">
        <f t="shared" si="47"/>
      </c>
      <c r="GI133" s="185">
        <f t="shared" si="47"/>
      </c>
      <c r="GJ133" s="185">
        <f t="shared" si="47"/>
      </c>
      <c r="GK133" s="185">
        <f t="shared" si="47"/>
      </c>
      <c r="GL133" s="230">
        <f t="shared" si="47"/>
      </c>
      <c r="GM133" s="225">
        <f t="shared" si="47"/>
      </c>
      <c r="GN133" s="185">
        <f t="shared" si="47"/>
      </c>
      <c r="GO133" s="185">
        <f t="shared" si="47"/>
      </c>
      <c r="GP133" s="185">
        <f t="shared" si="47"/>
      </c>
      <c r="GQ133" s="230">
        <f t="shared" si="47"/>
      </c>
      <c r="GR133" s="225">
        <f t="shared" si="47"/>
      </c>
      <c r="GS133" s="185">
        <f t="shared" si="47"/>
      </c>
      <c r="GT133" s="185">
        <f t="shared" si="47"/>
      </c>
      <c r="GU133" s="185">
        <f t="shared" si="47"/>
      </c>
      <c r="GV133" s="185">
        <f t="shared" si="47"/>
      </c>
      <c r="GW133" s="225">
        <f t="shared" si="47"/>
      </c>
      <c r="GX133" s="185">
        <f t="shared" si="47"/>
      </c>
      <c r="GY133" s="185">
        <f t="shared" si="47"/>
      </c>
      <c r="GZ133" s="185">
        <f t="shared" si="47"/>
      </c>
      <c r="HA133" s="230">
        <f t="shared" si="47"/>
      </c>
      <c r="HB133" s="185">
        <f t="shared" si="47"/>
      </c>
      <c r="HC133" s="185">
        <f t="shared" si="47"/>
      </c>
      <c r="HD133" s="185">
        <f t="shared" si="47"/>
      </c>
      <c r="HE133" s="185">
        <f t="shared" si="47"/>
      </c>
      <c r="HF133" s="185">
        <f t="shared" si="47"/>
      </c>
      <c r="HG133" s="225">
        <f t="shared" si="47"/>
      </c>
      <c r="HH133" s="185">
        <f t="shared" si="47"/>
      </c>
      <c r="HI133" s="185">
        <f t="shared" si="47"/>
      </c>
      <c r="HJ133" s="185">
        <f t="shared" si="47"/>
      </c>
      <c r="HK133" s="230">
        <f t="shared" si="47"/>
      </c>
      <c r="HL133" s="225">
        <f t="shared" si="47"/>
      </c>
      <c r="HM133" s="185">
        <f t="shared" si="47"/>
      </c>
      <c r="HN133" s="185">
        <f t="shared" si="47"/>
      </c>
      <c r="HO133" s="185">
        <f t="shared" si="47"/>
      </c>
      <c r="HP133" s="230">
        <f t="shared" si="47"/>
      </c>
      <c r="HQ133" s="185"/>
      <c r="HR133" s="185"/>
      <c r="HS133" s="185"/>
      <c r="HT133" s="185"/>
      <c r="HU133" s="185"/>
      <c r="HV133" s="185"/>
    </row>
    <row r="134" spans="1:230" ht="18" customHeight="1" thickTop="1">
      <c r="A134" s="272">
        <v>1</v>
      </c>
      <c r="B134" s="258"/>
      <c r="C134" s="185"/>
      <c r="D134" s="185"/>
      <c r="E134" s="185"/>
      <c r="F134" s="272">
        <v>4</v>
      </c>
      <c r="G134" s="185"/>
      <c r="H134" s="223"/>
      <c r="I134" s="258"/>
      <c r="J134" s="223"/>
      <c r="K134" s="223"/>
      <c r="L134" s="185"/>
      <c r="M134" s="235"/>
      <c r="AB134" s="252" t="s">
        <v>37</v>
      </c>
      <c r="AC134" s="252"/>
      <c r="AD134" s="252"/>
      <c r="AE134" s="252"/>
      <c r="AF134" s="252"/>
      <c r="AG134" s="252">
        <f t="shared" si="20"/>
        <v>0</v>
      </c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  <c r="BE134" s="252"/>
      <c r="BF134" s="252"/>
      <c r="BG134" s="252"/>
      <c r="BH134" s="252"/>
      <c r="BI134" s="252"/>
      <c r="BJ134" s="252"/>
      <c r="BK134" s="252"/>
      <c r="BL134" s="252"/>
      <c r="BM134" s="252"/>
      <c r="BN134" s="252"/>
      <c r="BO134" s="252"/>
      <c r="BP134" s="252"/>
      <c r="BQ134" s="252"/>
      <c r="BR134" s="252"/>
      <c r="BS134" s="252"/>
      <c r="BT134" s="252"/>
      <c r="BU134" s="252"/>
      <c r="BV134" s="252"/>
      <c r="BW134" s="252"/>
      <c r="BX134" s="252"/>
      <c r="BY134" s="252">
        <f t="shared" si="17"/>
        <v>0</v>
      </c>
      <c r="EC134" s="252" t="s">
        <v>119</v>
      </c>
      <c r="ED134" s="252" t="s">
        <v>119</v>
      </c>
      <c r="EE134" s="252" t="s">
        <v>119</v>
      </c>
      <c r="EF134" s="252" t="s">
        <v>119</v>
      </c>
      <c r="EG134" s="252" t="s">
        <v>119</v>
      </c>
      <c r="EH134" s="252" t="s">
        <v>119</v>
      </c>
      <c r="EI134" s="252" t="s">
        <v>119</v>
      </c>
      <c r="EJ134" s="252" t="s">
        <v>119</v>
      </c>
      <c r="EK134" s="252" t="s">
        <v>119</v>
      </c>
      <c r="EL134" s="252" t="s">
        <v>119</v>
      </c>
      <c r="EM134" s="252" t="s">
        <v>119</v>
      </c>
      <c r="EN134" s="252" t="s">
        <v>119</v>
      </c>
      <c r="EO134" s="252" t="s">
        <v>119</v>
      </c>
      <c r="EP134" s="252" t="s">
        <v>119</v>
      </c>
      <c r="EQ134" s="252" t="s">
        <v>119</v>
      </c>
      <c r="ER134" s="252" t="s">
        <v>119</v>
      </c>
      <c r="ES134" s="252" t="s">
        <v>119</v>
      </c>
      <c r="ET134" s="252" t="s">
        <v>119</v>
      </c>
      <c r="EU134" s="252" t="s">
        <v>119</v>
      </c>
      <c r="EV134" s="252" t="s">
        <v>119</v>
      </c>
      <c r="EW134" s="252" t="s">
        <v>119</v>
      </c>
      <c r="EX134" s="252" t="s">
        <v>119</v>
      </c>
      <c r="EY134" s="252" t="s">
        <v>119</v>
      </c>
      <c r="EZ134" s="252" t="s">
        <v>119</v>
      </c>
      <c r="FA134" s="252" t="s">
        <v>119</v>
      </c>
      <c r="FB134" s="252" t="s">
        <v>119</v>
      </c>
      <c r="FC134" s="252" t="s">
        <v>119</v>
      </c>
      <c r="FD134" s="252" t="s">
        <v>119</v>
      </c>
      <c r="FE134" s="252" t="s">
        <v>119</v>
      </c>
      <c r="FF134" s="252" t="s">
        <v>119</v>
      </c>
      <c r="FG134" s="252" t="s">
        <v>119</v>
      </c>
      <c r="FH134" s="252" t="s">
        <v>119</v>
      </c>
      <c r="FI134" s="252" t="s">
        <v>119</v>
      </c>
      <c r="FJ134" s="252" t="s">
        <v>119</v>
      </c>
      <c r="FK134" s="252" t="s">
        <v>119</v>
      </c>
      <c r="FL134" s="252" t="s">
        <v>119</v>
      </c>
      <c r="FM134" s="252" t="s">
        <v>119</v>
      </c>
      <c r="FN134" s="252" t="s">
        <v>119</v>
      </c>
      <c r="FO134" s="252" t="s">
        <v>119</v>
      </c>
      <c r="FP134" s="252" t="s">
        <v>119</v>
      </c>
      <c r="FQ134" s="252" t="s">
        <v>119</v>
      </c>
      <c r="FR134" s="252" t="s">
        <v>119</v>
      </c>
      <c r="FS134" s="252" t="s">
        <v>119</v>
      </c>
      <c r="FT134" s="252" t="s">
        <v>119</v>
      </c>
      <c r="FU134" s="252" t="s">
        <v>119</v>
      </c>
      <c r="FV134" s="252"/>
      <c r="FW134" s="252"/>
      <c r="FX134" s="252"/>
      <c r="FY134" s="252"/>
      <c r="FZ134" s="252"/>
      <c r="GA134" s="252"/>
      <c r="GB134" s="252"/>
      <c r="GC134" s="225">
        <f aca="true" t="shared" si="48" ref="GC134:HP134">IF(GC112=21,EC134,GC135)</f>
      </c>
      <c r="GD134" s="185">
        <f t="shared" si="48"/>
      </c>
      <c r="GE134" s="185">
        <f t="shared" si="48"/>
      </c>
      <c r="GF134" s="185">
        <f t="shared" si="48"/>
      </c>
      <c r="GG134" s="230">
        <f t="shared" si="48"/>
      </c>
      <c r="GH134" s="225">
        <f t="shared" si="48"/>
      </c>
      <c r="GI134" s="185">
        <f t="shared" si="48"/>
      </c>
      <c r="GJ134" s="185">
        <f t="shared" si="48"/>
      </c>
      <c r="GK134" s="185">
        <f t="shared" si="48"/>
      </c>
      <c r="GL134" s="230">
        <f t="shared" si="48"/>
      </c>
      <c r="GM134" s="225">
        <f t="shared" si="48"/>
      </c>
      <c r="GN134" s="185">
        <f t="shared" si="48"/>
      </c>
      <c r="GO134" s="185">
        <f t="shared" si="48"/>
      </c>
      <c r="GP134" s="185">
        <f t="shared" si="48"/>
      </c>
      <c r="GQ134" s="230">
        <f t="shared" si="48"/>
      </c>
      <c r="GR134" s="225">
        <f t="shared" si="48"/>
      </c>
      <c r="GS134" s="185">
        <f t="shared" si="48"/>
      </c>
      <c r="GT134" s="185">
        <f t="shared" si="48"/>
      </c>
      <c r="GU134" s="185">
        <f t="shared" si="48"/>
      </c>
      <c r="GV134" s="185">
        <f t="shared" si="48"/>
      </c>
      <c r="GW134" s="225">
        <f t="shared" si="48"/>
      </c>
      <c r="GX134" s="185">
        <f t="shared" si="48"/>
      </c>
      <c r="GY134" s="185">
        <f t="shared" si="48"/>
      </c>
      <c r="GZ134" s="185">
        <f t="shared" si="48"/>
      </c>
      <c r="HA134" s="230">
        <f t="shared" si="48"/>
      </c>
      <c r="HB134" s="185">
        <f t="shared" si="48"/>
      </c>
      <c r="HC134" s="185">
        <f t="shared" si="48"/>
      </c>
      <c r="HD134" s="185">
        <f t="shared" si="48"/>
      </c>
      <c r="HE134" s="185">
        <f t="shared" si="48"/>
      </c>
      <c r="HF134" s="185">
        <f t="shared" si="48"/>
      </c>
      <c r="HG134" s="225">
        <f t="shared" si="48"/>
      </c>
      <c r="HH134" s="185">
        <f t="shared" si="48"/>
      </c>
      <c r="HI134" s="185">
        <f t="shared" si="48"/>
      </c>
      <c r="HJ134" s="185">
        <f t="shared" si="48"/>
      </c>
      <c r="HK134" s="230">
        <f t="shared" si="48"/>
      </c>
      <c r="HL134" s="225">
        <f t="shared" si="48"/>
      </c>
      <c r="HM134" s="185">
        <f t="shared" si="48"/>
      </c>
      <c r="HN134" s="185">
        <f t="shared" si="48"/>
      </c>
      <c r="HO134" s="185">
        <f t="shared" si="48"/>
      </c>
      <c r="HP134" s="230">
        <f t="shared" si="48"/>
      </c>
      <c r="HQ134" s="185"/>
      <c r="HR134" s="185"/>
      <c r="HS134" s="185"/>
      <c r="HT134" s="185"/>
      <c r="HU134" s="185"/>
      <c r="HV134" s="185"/>
    </row>
    <row r="135" spans="1:230" ht="18" customHeight="1" thickBot="1">
      <c r="A135" s="272">
        <v>2</v>
      </c>
      <c r="B135" s="260"/>
      <c r="C135" s="185"/>
      <c r="D135" s="185"/>
      <c r="E135" s="185"/>
      <c r="F135" s="272">
        <v>5</v>
      </c>
      <c r="G135" s="185"/>
      <c r="H135" s="223"/>
      <c r="I135" s="259"/>
      <c r="J135" s="223"/>
      <c r="K135" s="223"/>
      <c r="L135" s="185"/>
      <c r="M135" s="235"/>
      <c r="AB135" s="252" t="s">
        <v>95</v>
      </c>
      <c r="AC135" s="252"/>
      <c r="AD135" s="252"/>
      <c r="AE135" s="252"/>
      <c r="AF135" s="252"/>
      <c r="AG135" s="252">
        <f t="shared" si="20"/>
        <v>0</v>
      </c>
      <c r="AH135" s="252"/>
      <c r="AI135" s="252"/>
      <c r="AJ135" s="252"/>
      <c r="AK135" s="252"/>
      <c r="AL135" s="252"/>
      <c r="AM135" s="252"/>
      <c r="AN135" s="252"/>
      <c r="AO135" s="252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  <c r="BE135" s="252"/>
      <c r="BF135" s="252"/>
      <c r="BG135" s="252"/>
      <c r="BH135" s="252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>
        <f>SUM(BZ135:DM135)</f>
        <v>0</v>
      </c>
      <c r="BY135">
        <f t="shared" si="17"/>
        <v>0</v>
      </c>
      <c r="BZ135">
        <f>IF(GC112=11,BZ112,0)</f>
        <v>0</v>
      </c>
      <c r="CA135">
        <f aca="true" t="shared" si="49" ref="CA135:DM135">IF(GD112=11,CA112,0)</f>
        <v>0</v>
      </c>
      <c r="CB135">
        <f t="shared" si="49"/>
        <v>0</v>
      </c>
      <c r="CC135">
        <f t="shared" si="49"/>
        <v>0</v>
      </c>
      <c r="CD135">
        <f t="shared" si="49"/>
        <v>0</v>
      </c>
      <c r="CE135">
        <f t="shared" si="49"/>
        <v>0</v>
      </c>
      <c r="CF135">
        <f t="shared" si="49"/>
        <v>0</v>
      </c>
      <c r="CG135">
        <f t="shared" si="49"/>
        <v>0</v>
      </c>
      <c r="CH135">
        <f t="shared" si="49"/>
        <v>0</v>
      </c>
      <c r="CI135">
        <f t="shared" si="49"/>
        <v>0</v>
      </c>
      <c r="CJ135">
        <f t="shared" si="49"/>
        <v>0</v>
      </c>
      <c r="CK135">
        <f t="shared" si="49"/>
        <v>0</v>
      </c>
      <c r="CL135">
        <f t="shared" si="49"/>
        <v>0</v>
      </c>
      <c r="CM135">
        <f t="shared" si="49"/>
        <v>0</v>
      </c>
      <c r="CN135">
        <f t="shared" si="49"/>
        <v>0</v>
      </c>
      <c r="CO135">
        <f t="shared" si="49"/>
        <v>0</v>
      </c>
      <c r="CP135">
        <f t="shared" si="49"/>
        <v>0</v>
      </c>
      <c r="CQ135">
        <f t="shared" si="49"/>
        <v>0</v>
      </c>
      <c r="CR135">
        <f t="shared" si="49"/>
        <v>0</v>
      </c>
      <c r="CS135">
        <f t="shared" si="49"/>
        <v>0</v>
      </c>
      <c r="CT135">
        <f t="shared" si="49"/>
        <v>0</v>
      </c>
      <c r="CU135">
        <f t="shared" si="49"/>
        <v>0</v>
      </c>
      <c r="CV135">
        <f t="shared" si="49"/>
        <v>0</v>
      </c>
      <c r="CW135">
        <f t="shared" si="49"/>
        <v>0</v>
      </c>
      <c r="CX135">
        <f t="shared" si="49"/>
        <v>0</v>
      </c>
      <c r="CY135">
        <f t="shared" si="49"/>
        <v>0</v>
      </c>
      <c r="CZ135">
        <f t="shared" si="49"/>
        <v>0</v>
      </c>
      <c r="DA135">
        <f t="shared" si="49"/>
        <v>0</v>
      </c>
      <c r="DB135">
        <f t="shared" si="49"/>
        <v>0</v>
      </c>
      <c r="DC135">
        <f t="shared" si="49"/>
        <v>0</v>
      </c>
      <c r="DD135">
        <f t="shared" si="49"/>
        <v>0</v>
      </c>
      <c r="DE135">
        <f t="shared" si="49"/>
        <v>0</v>
      </c>
      <c r="DF135">
        <f t="shared" si="49"/>
        <v>0</v>
      </c>
      <c r="DG135">
        <f t="shared" si="49"/>
        <v>0</v>
      </c>
      <c r="DH135">
        <f t="shared" si="49"/>
        <v>0</v>
      </c>
      <c r="DI135">
        <f t="shared" si="49"/>
        <v>0</v>
      </c>
      <c r="DJ135">
        <f t="shared" si="49"/>
        <v>0</v>
      </c>
      <c r="DK135">
        <f t="shared" si="49"/>
        <v>0</v>
      </c>
      <c r="DL135">
        <f t="shared" si="49"/>
        <v>0</v>
      </c>
      <c r="DM135">
        <f t="shared" si="49"/>
        <v>0</v>
      </c>
      <c r="EC135" t="s">
        <v>294</v>
      </c>
      <c r="ED135" t="s">
        <v>294</v>
      </c>
      <c r="EE135" t="s">
        <v>294</v>
      </c>
      <c r="EF135" t="s">
        <v>294</v>
      </c>
      <c r="EG135" t="s">
        <v>294</v>
      </c>
      <c r="EH135" t="s">
        <v>294</v>
      </c>
      <c r="EI135" t="s">
        <v>294</v>
      </c>
      <c r="EJ135" t="s">
        <v>294</v>
      </c>
      <c r="EK135" t="s">
        <v>294</v>
      </c>
      <c r="EL135" t="s">
        <v>294</v>
      </c>
      <c r="EM135" t="s">
        <v>294</v>
      </c>
      <c r="EN135" t="s">
        <v>294</v>
      </c>
      <c r="EO135" t="s">
        <v>294</v>
      </c>
      <c r="EP135" t="s">
        <v>294</v>
      </c>
      <c r="EQ135" t="s">
        <v>294</v>
      </c>
      <c r="ER135" t="s">
        <v>294</v>
      </c>
      <c r="ES135" t="s">
        <v>294</v>
      </c>
      <c r="ET135" t="s">
        <v>294</v>
      </c>
      <c r="EU135" t="s">
        <v>294</v>
      </c>
      <c r="EV135" t="s">
        <v>294</v>
      </c>
      <c r="EW135" t="s">
        <v>294</v>
      </c>
      <c r="EX135" t="s">
        <v>294</v>
      </c>
      <c r="EY135" t="s">
        <v>294</v>
      </c>
      <c r="EZ135" t="s">
        <v>294</v>
      </c>
      <c r="FA135" t="s">
        <v>294</v>
      </c>
      <c r="FB135" t="s">
        <v>294</v>
      </c>
      <c r="FC135" t="s">
        <v>294</v>
      </c>
      <c r="FD135" t="s">
        <v>294</v>
      </c>
      <c r="FE135" t="s">
        <v>294</v>
      </c>
      <c r="FF135" t="s">
        <v>294</v>
      </c>
      <c r="FG135" t="s">
        <v>294</v>
      </c>
      <c r="FH135" t="s">
        <v>294</v>
      </c>
      <c r="FI135" t="s">
        <v>294</v>
      </c>
      <c r="FJ135" t="s">
        <v>294</v>
      </c>
      <c r="FK135" t="s">
        <v>294</v>
      </c>
      <c r="FL135" t="s">
        <v>294</v>
      </c>
      <c r="FM135" t="s">
        <v>294</v>
      </c>
      <c r="FN135" t="s">
        <v>294</v>
      </c>
      <c r="FO135" t="s">
        <v>294</v>
      </c>
      <c r="FP135" t="s">
        <v>294</v>
      </c>
      <c r="FQ135" t="s">
        <v>294</v>
      </c>
      <c r="FR135" t="s">
        <v>294</v>
      </c>
      <c r="FS135" t="s">
        <v>294</v>
      </c>
      <c r="FT135" t="s">
        <v>294</v>
      </c>
      <c r="FU135" t="s">
        <v>294</v>
      </c>
      <c r="GC135" s="225">
        <f aca="true" t="shared" si="50" ref="GC135:HP135">IF(GC112=22,EC135,GC136)</f>
      </c>
      <c r="GD135" s="185">
        <f t="shared" si="50"/>
      </c>
      <c r="GE135" s="185">
        <f t="shared" si="50"/>
      </c>
      <c r="GF135" s="185">
        <f t="shared" si="50"/>
      </c>
      <c r="GG135" s="230">
        <f t="shared" si="50"/>
      </c>
      <c r="GH135" s="225">
        <f t="shared" si="50"/>
      </c>
      <c r="GI135" s="185">
        <f t="shared" si="50"/>
      </c>
      <c r="GJ135" s="185">
        <f t="shared" si="50"/>
      </c>
      <c r="GK135" s="185">
        <f t="shared" si="50"/>
      </c>
      <c r="GL135" s="230">
        <f t="shared" si="50"/>
      </c>
      <c r="GM135" s="225">
        <f t="shared" si="50"/>
      </c>
      <c r="GN135" s="185">
        <f t="shared" si="50"/>
      </c>
      <c r="GO135" s="185">
        <f t="shared" si="50"/>
      </c>
      <c r="GP135" s="185">
        <f t="shared" si="50"/>
      </c>
      <c r="GQ135" s="230">
        <f t="shared" si="50"/>
      </c>
      <c r="GR135" s="225">
        <f t="shared" si="50"/>
      </c>
      <c r="GS135" s="185">
        <f t="shared" si="50"/>
      </c>
      <c r="GT135" s="185">
        <f t="shared" si="50"/>
      </c>
      <c r="GU135" s="185">
        <f t="shared" si="50"/>
      </c>
      <c r="GV135" s="185">
        <f t="shared" si="50"/>
      </c>
      <c r="GW135" s="225">
        <f t="shared" si="50"/>
      </c>
      <c r="GX135" s="185">
        <f t="shared" si="50"/>
      </c>
      <c r="GY135" s="185">
        <f t="shared" si="50"/>
      </c>
      <c r="GZ135" s="185">
        <f t="shared" si="50"/>
      </c>
      <c r="HA135" s="230">
        <f t="shared" si="50"/>
      </c>
      <c r="HB135" s="185">
        <f t="shared" si="50"/>
      </c>
      <c r="HC135" s="185">
        <f t="shared" si="50"/>
      </c>
      <c r="HD135" s="185">
        <f t="shared" si="50"/>
      </c>
      <c r="HE135" s="185">
        <f t="shared" si="50"/>
      </c>
      <c r="HF135" s="185">
        <f t="shared" si="50"/>
      </c>
      <c r="HG135" s="225">
        <f t="shared" si="50"/>
      </c>
      <c r="HH135" s="185">
        <f t="shared" si="50"/>
      </c>
      <c r="HI135" s="185">
        <f t="shared" si="50"/>
      </c>
      <c r="HJ135" s="185">
        <f t="shared" si="50"/>
      </c>
      <c r="HK135" s="230">
        <f t="shared" si="50"/>
      </c>
      <c r="HL135" s="225">
        <f t="shared" si="50"/>
      </c>
      <c r="HM135" s="185">
        <f t="shared" si="50"/>
      </c>
      <c r="HN135" s="185">
        <f t="shared" si="50"/>
      </c>
      <c r="HO135" s="185">
        <f t="shared" si="50"/>
      </c>
      <c r="HP135" s="230">
        <f t="shared" si="50"/>
      </c>
      <c r="HQ135" s="185"/>
      <c r="HR135" s="185"/>
      <c r="HS135" s="185"/>
      <c r="HT135" s="185"/>
      <c r="HU135" s="185"/>
      <c r="HV135" s="185"/>
    </row>
    <row r="136" spans="1:230" ht="18" customHeight="1" thickBot="1" thickTop="1">
      <c r="A136" s="272">
        <v>3</v>
      </c>
      <c r="B136" s="259"/>
      <c r="C136" s="185"/>
      <c r="D136" s="185"/>
      <c r="E136" s="185"/>
      <c r="F136" s="185"/>
      <c r="G136" s="187"/>
      <c r="H136" s="187"/>
      <c r="I136" s="187"/>
      <c r="J136" s="187"/>
      <c r="K136" s="187"/>
      <c r="L136" s="185"/>
      <c r="M136" s="235"/>
      <c r="AB136" s="252" t="s">
        <v>117</v>
      </c>
      <c r="AC136" s="252">
        <f>CH107</f>
        <v>0</v>
      </c>
      <c r="AD136" s="252">
        <f>CI107</f>
        <v>0</v>
      </c>
      <c r="AE136" s="252">
        <f>CJ107</f>
        <v>0</v>
      </c>
      <c r="AF136" s="252">
        <f>CK107</f>
        <v>0</v>
      </c>
      <c r="AG136" s="252">
        <f t="shared" si="20"/>
        <v>0</v>
      </c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252"/>
      <c r="AV136" s="252"/>
      <c r="AW136" s="252"/>
      <c r="AX136" s="252"/>
      <c r="AY136" s="252"/>
      <c r="AZ136" s="252"/>
      <c r="BA136" s="252"/>
      <c r="BB136" s="252"/>
      <c r="BC136" s="252"/>
      <c r="BD136" s="252"/>
      <c r="BE136" s="252"/>
      <c r="BF136" s="252"/>
      <c r="BG136" s="252"/>
      <c r="BH136" s="252"/>
      <c r="BI136" s="252"/>
      <c r="BJ136" s="252"/>
      <c r="BK136" s="252"/>
      <c r="BL136" s="252"/>
      <c r="BM136" s="252"/>
      <c r="BN136" s="252"/>
      <c r="BO136" s="252"/>
      <c r="BP136" s="252"/>
      <c r="BQ136" s="252"/>
      <c r="BR136" s="252"/>
      <c r="BS136" s="252"/>
      <c r="BT136" s="252"/>
      <c r="BU136" s="252"/>
      <c r="BV136" s="252"/>
      <c r="BW136" s="252"/>
      <c r="BX136">
        <f>SUM(BZ136:DM136)</f>
        <v>0</v>
      </c>
      <c r="BY136">
        <f t="shared" si="17"/>
        <v>0</v>
      </c>
      <c r="BZ136">
        <f>IF(GC112=12,BZ112,0)</f>
        <v>0</v>
      </c>
      <c r="CA136">
        <f aca="true" t="shared" si="51" ref="CA136:DM136">IF(GD112=12,CA112,0)</f>
        <v>0</v>
      </c>
      <c r="CB136">
        <f t="shared" si="51"/>
        <v>0</v>
      </c>
      <c r="CC136">
        <f t="shared" si="51"/>
        <v>0</v>
      </c>
      <c r="CD136">
        <f t="shared" si="51"/>
        <v>0</v>
      </c>
      <c r="CE136">
        <f t="shared" si="51"/>
        <v>0</v>
      </c>
      <c r="CF136">
        <f t="shared" si="51"/>
        <v>0</v>
      </c>
      <c r="CG136">
        <f t="shared" si="51"/>
        <v>0</v>
      </c>
      <c r="CH136">
        <f t="shared" si="51"/>
        <v>0</v>
      </c>
      <c r="CI136">
        <f t="shared" si="51"/>
        <v>0</v>
      </c>
      <c r="CJ136">
        <f t="shared" si="51"/>
        <v>0</v>
      </c>
      <c r="CK136">
        <f t="shared" si="51"/>
        <v>0</v>
      </c>
      <c r="CL136">
        <f t="shared" si="51"/>
        <v>0</v>
      </c>
      <c r="CM136">
        <f t="shared" si="51"/>
        <v>0</v>
      </c>
      <c r="CN136">
        <f t="shared" si="51"/>
        <v>0</v>
      </c>
      <c r="CO136">
        <f t="shared" si="51"/>
        <v>0</v>
      </c>
      <c r="CP136">
        <f t="shared" si="51"/>
        <v>0</v>
      </c>
      <c r="CQ136">
        <f t="shared" si="51"/>
        <v>0</v>
      </c>
      <c r="CR136">
        <f t="shared" si="51"/>
        <v>0</v>
      </c>
      <c r="CS136">
        <f t="shared" si="51"/>
        <v>0</v>
      </c>
      <c r="CT136">
        <f t="shared" si="51"/>
        <v>0</v>
      </c>
      <c r="CU136">
        <f t="shared" si="51"/>
        <v>0</v>
      </c>
      <c r="CV136">
        <f t="shared" si="51"/>
        <v>0</v>
      </c>
      <c r="CW136">
        <f t="shared" si="51"/>
        <v>0</v>
      </c>
      <c r="CX136">
        <f t="shared" si="51"/>
        <v>0</v>
      </c>
      <c r="CY136">
        <f t="shared" si="51"/>
        <v>0</v>
      </c>
      <c r="CZ136">
        <f t="shared" si="51"/>
        <v>0</v>
      </c>
      <c r="DA136">
        <f t="shared" si="51"/>
        <v>0</v>
      </c>
      <c r="DB136">
        <f t="shared" si="51"/>
        <v>0</v>
      </c>
      <c r="DC136">
        <f t="shared" si="51"/>
        <v>0</v>
      </c>
      <c r="DD136">
        <f t="shared" si="51"/>
        <v>0</v>
      </c>
      <c r="DE136">
        <f t="shared" si="51"/>
        <v>0</v>
      </c>
      <c r="DF136">
        <f t="shared" si="51"/>
        <v>0</v>
      </c>
      <c r="DG136">
        <f t="shared" si="51"/>
        <v>0</v>
      </c>
      <c r="DH136">
        <f t="shared" si="51"/>
        <v>0</v>
      </c>
      <c r="DI136">
        <f t="shared" si="51"/>
        <v>0</v>
      </c>
      <c r="DJ136">
        <f t="shared" si="51"/>
        <v>0</v>
      </c>
      <c r="DK136">
        <f t="shared" si="51"/>
        <v>0</v>
      </c>
      <c r="DL136">
        <f t="shared" si="51"/>
        <v>0</v>
      </c>
      <c r="DM136">
        <f t="shared" si="51"/>
        <v>0</v>
      </c>
      <c r="EC136" s="252" t="s">
        <v>57</v>
      </c>
      <c r="ED136" s="252" t="s">
        <v>57</v>
      </c>
      <c r="EE136" s="252" t="s">
        <v>57</v>
      </c>
      <c r="EF136" s="252" t="s">
        <v>57</v>
      </c>
      <c r="EG136" s="252" t="s">
        <v>57</v>
      </c>
      <c r="EH136" s="252" t="s">
        <v>57</v>
      </c>
      <c r="EI136" s="252" t="s">
        <v>57</v>
      </c>
      <c r="EJ136" s="252" t="s">
        <v>57</v>
      </c>
      <c r="EK136" s="252" t="s">
        <v>57</v>
      </c>
      <c r="EL136" s="252" t="s">
        <v>57</v>
      </c>
      <c r="EM136" s="252" t="s">
        <v>57</v>
      </c>
      <c r="EN136" s="252" t="s">
        <v>57</v>
      </c>
      <c r="EO136" s="252" t="s">
        <v>57</v>
      </c>
      <c r="EP136" s="252" t="s">
        <v>57</v>
      </c>
      <c r="EQ136" s="252" t="s">
        <v>57</v>
      </c>
      <c r="ER136" s="252" t="s">
        <v>57</v>
      </c>
      <c r="ES136" s="252" t="s">
        <v>57</v>
      </c>
      <c r="ET136" s="252" t="s">
        <v>57</v>
      </c>
      <c r="EU136" s="252" t="s">
        <v>57</v>
      </c>
      <c r="EV136" s="252" t="s">
        <v>57</v>
      </c>
      <c r="EW136" s="252" t="s">
        <v>57</v>
      </c>
      <c r="EX136" s="252" t="s">
        <v>57</v>
      </c>
      <c r="EY136" s="252" t="s">
        <v>57</v>
      </c>
      <c r="EZ136" s="252" t="s">
        <v>57</v>
      </c>
      <c r="FA136" s="252" t="s">
        <v>57</v>
      </c>
      <c r="FB136" s="252" t="s">
        <v>57</v>
      </c>
      <c r="FC136" s="252" t="s">
        <v>57</v>
      </c>
      <c r="FD136" s="252" t="s">
        <v>57</v>
      </c>
      <c r="FE136" s="252" t="s">
        <v>57</v>
      </c>
      <c r="FF136" s="252" t="s">
        <v>57</v>
      </c>
      <c r="FG136" s="252" t="s">
        <v>57</v>
      </c>
      <c r="FH136" s="252" t="s">
        <v>57</v>
      </c>
      <c r="FI136" s="252" t="s">
        <v>57</v>
      </c>
      <c r="FJ136" s="252" t="s">
        <v>57</v>
      </c>
      <c r="FK136" s="252" t="s">
        <v>57</v>
      </c>
      <c r="FL136" s="252" t="s">
        <v>57</v>
      </c>
      <c r="FM136" s="252" t="s">
        <v>57</v>
      </c>
      <c r="FN136" s="252" t="s">
        <v>57</v>
      </c>
      <c r="FO136" s="252" t="s">
        <v>57</v>
      </c>
      <c r="FP136" s="252" t="s">
        <v>57</v>
      </c>
      <c r="FQ136" s="252" t="s">
        <v>57</v>
      </c>
      <c r="FR136" s="252" t="s">
        <v>57</v>
      </c>
      <c r="FS136" s="252" t="s">
        <v>57</v>
      </c>
      <c r="FT136" s="252" t="s">
        <v>57</v>
      </c>
      <c r="FU136" s="252" t="s">
        <v>57</v>
      </c>
      <c r="FV136" s="252"/>
      <c r="FW136" s="252"/>
      <c r="FX136" s="252"/>
      <c r="FY136" s="252"/>
      <c r="FZ136" s="252"/>
      <c r="GA136" s="252"/>
      <c r="GB136" s="252"/>
      <c r="GC136" s="225">
        <f aca="true" t="shared" si="52" ref="GC136:HP136">IF(GC112=23,EC136,GC137)</f>
      </c>
      <c r="GD136" s="185">
        <f t="shared" si="52"/>
      </c>
      <c r="GE136" s="185">
        <f t="shared" si="52"/>
      </c>
      <c r="GF136" s="185">
        <f t="shared" si="52"/>
      </c>
      <c r="GG136" s="230">
        <f t="shared" si="52"/>
      </c>
      <c r="GH136" s="225">
        <f t="shared" si="52"/>
      </c>
      <c r="GI136" s="185">
        <f t="shared" si="52"/>
      </c>
      <c r="GJ136" s="185">
        <f t="shared" si="52"/>
      </c>
      <c r="GK136" s="185">
        <f t="shared" si="52"/>
      </c>
      <c r="GL136" s="230">
        <f t="shared" si="52"/>
      </c>
      <c r="GM136" s="225">
        <f t="shared" si="52"/>
      </c>
      <c r="GN136" s="185">
        <f t="shared" si="52"/>
      </c>
      <c r="GO136" s="185">
        <f t="shared" si="52"/>
      </c>
      <c r="GP136" s="185">
        <f t="shared" si="52"/>
      </c>
      <c r="GQ136" s="230">
        <f t="shared" si="52"/>
      </c>
      <c r="GR136" s="225">
        <f t="shared" si="52"/>
      </c>
      <c r="GS136" s="185">
        <f t="shared" si="52"/>
      </c>
      <c r="GT136" s="185">
        <f t="shared" si="52"/>
      </c>
      <c r="GU136" s="185">
        <f t="shared" si="52"/>
      </c>
      <c r="GV136" s="185">
        <f t="shared" si="52"/>
      </c>
      <c r="GW136" s="225">
        <f t="shared" si="52"/>
      </c>
      <c r="GX136" s="185">
        <f t="shared" si="52"/>
      </c>
      <c r="GY136" s="185">
        <f t="shared" si="52"/>
      </c>
      <c r="GZ136" s="185">
        <f t="shared" si="52"/>
      </c>
      <c r="HA136" s="230">
        <f t="shared" si="52"/>
      </c>
      <c r="HB136" s="185">
        <f t="shared" si="52"/>
      </c>
      <c r="HC136" s="185">
        <f t="shared" si="52"/>
      </c>
      <c r="HD136" s="185">
        <f t="shared" si="52"/>
      </c>
      <c r="HE136" s="185">
        <f t="shared" si="52"/>
      </c>
      <c r="HF136" s="185">
        <f t="shared" si="52"/>
      </c>
      <c r="HG136" s="225">
        <f t="shared" si="52"/>
      </c>
      <c r="HH136" s="185">
        <f t="shared" si="52"/>
      </c>
      <c r="HI136" s="185">
        <f t="shared" si="52"/>
      </c>
      <c r="HJ136" s="185">
        <f t="shared" si="52"/>
      </c>
      <c r="HK136" s="230">
        <f t="shared" si="52"/>
      </c>
      <c r="HL136" s="225">
        <f t="shared" si="52"/>
      </c>
      <c r="HM136" s="185">
        <f t="shared" si="52"/>
      </c>
      <c r="HN136" s="185">
        <f t="shared" si="52"/>
      </c>
      <c r="HO136" s="185">
        <f t="shared" si="52"/>
      </c>
      <c r="HP136" s="230">
        <f t="shared" si="52"/>
      </c>
      <c r="HQ136" s="185"/>
      <c r="HR136" s="185"/>
      <c r="HS136" s="185"/>
      <c r="HT136" s="185"/>
      <c r="HU136" s="185"/>
      <c r="HV136" s="185"/>
    </row>
    <row r="137" spans="1:230" ht="18" customHeight="1" thickTop="1">
      <c r="A137" s="185" t="s">
        <v>148</v>
      </c>
      <c r="B137" s="185"/>
      <c r="C137" s="185"/>
      <c r="D137" s="185"/>
      <c r="E137" s="185"/>
      <c r="F137" s="185" t="s">
        <v>147</v>
      </c>
      <c r="G137" s="187"/>
      <c r="H137" s="187"/>
      <c r="I137" s="187"/>
      <c r="J137" s="187"/>
      <c r="K137" s="187"/>
      <c r="L137" s="185"/>
      <c r="M137" s="235"/>
      <c r="AB137" s="252" t="s">
        <v>77</v>
      </c>
      <c r="AC137" s="252"/>
      <c r="AD137" s="252"/>
      <c r="AE137" s="252"/>
      <c r="AF137" s="252"/>
      <c r="AG137" s="252">
        <f t="shared" si="20"/>
        <v>0</v>
      </c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  <c r="BE137" s="252"/>
      <c r="BF137" s="252"/>
      <c r="BG137" s="252"/>
      <c r="BH137" s="252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>
        <f t="shared" si="17"/>
        <v>0</v>
      </c>
      <c r="EC137" s="252" t="s">
        <v>61</v>
      </c>
      <c r="ED137" s="252" t="s">
        <v>61</v>
      </c>
      <c r="EE137" s="252" t="s">
        <v>61</v>
      </c>
      <c r="EF137" s="252" t="s">
        <v>61</v>
      </c>
      <c r="EG137" s="252" t="s">
        <v>61</v>
      </c>
      <c r="EH137" s="252" t="s">
        <v>61</v>
      </c>
      <c r="EI137" s="252" t="s">
        <v>61</v>
      </c>
      <c r="EJ137" s="252" t="s">
        <v>61</v>
      </c>
      <c r="EK137" s="252" t="s">
        <v>61</v>
      </c>
      <c r="EL137" s="252" t="s">
        <v>61</v>
      </c>
      <c r="EM137" s="252" t="s">
        <v>61</v>
      </c>
      <c r="EN137" s="252" t="s">
        <v>61</v>
      </c>
      <c r="EO137" s="252" t="s">
        <v>61</v>
      </c>
      <c r="EP137" s="252" t="s">
        <v>61</v>
      </c>
      <c r="EQ137" s="252" t="s">
        <v>61</v>
      </c>
      <c r="ER137" s="252" t="s">
        <v>61</v>
      </c>
      <c r="ES137" s="252" t="s">
        <v>61</v>
      </c>
      <c r="ET137" s="252" t="s">
        <v>61</v>
      </c>
      <c r="EU137" s="252" t="s">
        <v>61</v>
      </c>
      <c r="EV137" s="252" t="s">
        <v>61</v>
      </c>
      <c r="EW137" s="252" t="s">
        <v>61</v>
      </c>
      <c r="EX137" s="252" t="s">
        <v>61</v>
      </c>
      <c r="EY137" s="252" t="s">
        <v>61</v>
      </c>
      <c r="EZ137" s="252" t="s">
        <v>61</v>
      </c>
      <c r="FA137" s="252" t="s">
        <v>61</v>
      </c>
      <c r="FB137" s="252" t="s">
        <v>61</v>
      </c>
      <c r="FC137" s="252" t="s">
        <v>61</v>
      </c>
      <c r="FD137" s="252" t="s">
        <v>61</v>
      </c>
      <c r="FE137" s="252" t="s">
        <v>61</v>
      </c>
      <c r="FF137" s="252" t="s">
        <v>61</v>
      </c>
      <c r="FG137" s="252" t="s">
        <v>61</v>
      </c>
      <c r="FH137" s="252" t="s">
        <v>61</v>
      </c>
      <c r="FI137" s="252" t="s">
        <v>61</v>
      </c>
      <c r="FJ137" s="252" t="s">
        <v>61</v>
      </c>
      <c r="FK137" s="252" t="s">
        <v>61</v>
      </c>
      <c r="FL137" s="252" t="s">
        <v>61</v>
      </c>
      <c r="FM137" s="252" t="s">
        <v>61</v>
      </c>
      <c r="FN137" s="252" t="s">
        <v>61</v>
      </c>
      <c r="FO137" s="252" t="s">
        <v>61</v>
      </c>
      <c r="FP137" s="252" t="s">
        <v>61</v>
      </c>
      <c r="FQ137" s="252" t="s">
        <v>61</v>
      </c>
      <c r="FR137" s="252" t="s">
        <v>61</v>
      </c>
      <c r="FS137" s="252" t="s">
        <v>61</v>
      </c>
      <c r="FT137" s="252" t="s">
        <v>61</v>
      </c>
      <c r="FU137" s="252" t="s">
        <v>61</v>
      </c>
      <c r="FV137" s="252"/>
      <c r="FW137" s="252"/>
      <c r="FX137" s="252"/>
      <c r="FY137" s="252"/>
      <c r="FZ137" s="252"/>
      <c r="GA137" s="252"/>
      <c r="GB137" s="252"/>
      <c r="GC137" s="225">
        <f aca="true" t="shared" si="53" ref="GC137:HP137">IF(GC112=24,EC137,GC138)</f>
      </c>
      <c r="GD137" s="185">
        <f t="shared" si="53"/>
      </c>
      <c r="GE137" s="185">
        <f t="shared" si="53"/>
      </c>
      <c r="GF137" s="185">
        <f t="shared" si="53"/>
      </c>
      <c r="GG137" s="230">
        <f t="shared" si="53"/>
      </c>
      <c r="GH137" s="225">
        <f t="shared" si="53"/>
      </c>
      <c r="GI137" s="185">
        <f t="shared" si="53"/>
      </c>
      <c r="GJ137" s="185">
        <f t="shared" si="53"/>
      </c>
      <c r="GK137" s="185">
        <f t="shared" si="53"/>
      </c>
      <c r="GL137" s="230">
        <f t="shared" si="53"/>
      </c>
      <c r="GM137" s="225">
        <f t="shared" si="53"/>
      </c>
      <c r="GN137" s="185">
        <f t="shared" si="53"/>
      </c>
      <c r="GO137" s="185">
        <f t="shared" si="53"/>
      </c>
      <c r="GP137" s="185">
        <f t="shared" si="53"/>
      </c>
      <c r="GQ137" s="230">
        <f t="shared" si="53"/>
      </c>
      <c r="GR137" s="225">
        <f t="shared" si="53"/>
      </c>
      <c r="GS137" s="185">
        <f t="shared" si="53"/>
      </c>
      <c r="GT137" s="185">
        <f t="shared" si="53"/>
      </c>
      <c r="GU137" s="185">
        <f t="shared" si="53"/>
      </c>
      <c r="GV137" s="185">
        <f t="shared" si="53"/>
      </c>
      <c r="GW137" s="225">
        <f t="shared" si="53"/>
      </c>
      <c r="GX137" s="185">
        <f t="shared" si="53"/>
      </c>
      <c r="GY137" s="185">
        <f t="shared" si="53"/>
      </c>
      <c r="GZ137" s="185">
        <f t="shared" si="53"/>
      </c>
      <c r="HA137" s="230">
        <f t="shared" si="53"/>
      </c>
      <c r="HB137" s="185">
        <f t="shared" si="53"/>
      </c>
      <c r="HC137" s="185">
        <f t="shared" si="53"/>
      </c>
      <c r="HD137" s="185">
        <f t="shared" si="53"/>
      </c>
      <c r="HE137" s="185">
        <f t="shared" si="53"/>
      </c>
      <c r="HF137" s="185">
        <f t="shared" si="53"/>
      </c>
      <c r="HG137" s="225">
        <f t="shared" si="53"/>
      </c>
      <c r="HH137" s="185">
        <f t="shared" si="53"/>
      </c>
      <c r="HI137" s="185">
        <f t="shared" si="53"/>
      </c>
      <c r="HJ137" s="185">
        <f t="shared" si="53"/>
      </c>
      <c r="HK137" s="230">
        <f t="shared" si="53"/>
      </c>
      <c r="HL137" s="225">
        <f t="shared" si="53"/>
      </c>
      <c r="HM137" s="185">
        <f t="shared" si="53"/>
      </c>
      <c r="HN137" s="185">
        <f t="shared" si="53"/>
      </c>
      <c r="HO137" s="185">
        <f t="shared" si="53"/>
      </c>
      <c r="HP137" s="230">
        <f t="shared" si="53"/>
      </c>
      <c r="HQ137" s="185"/>
      <c r="HR137" s="185"/>
      <c r="HS137" s="185"/>
      <c r="HT137" s="185"/>
      <c r="HU137" s="185"/>
      <c r="HV137" s="185"/>
    </row>
    <row r="138" spans="1:230" ht="18" customHeight="1">
      <c r="A138" s="185"/>
      <c r="B138" s="185"/>
      <c r="C138" s="185"/>
      <c r="D138" s="185"/>
      <c r="E138" s="185"/>
      <c r="F138" s="185"/>
      <c r="G138" s="187"/>
      <c r="H138" s="187"/>
      <c r="I138" s="187"/>
      <c r="J138" s="187"/>
      <c r="K138" s="187"/>
      <c r="L138" s="187"/>
      <c r="M138" s="230"/>
      <c r="AB138" s="252" t="s">
        <v>80</v>
      </c>
      <c r="AC138" s="252"/>
      <c r="AD138" s="252"/>
      <c r="AE138" s="252"/>
      <c r="AF138" s="252"/>
      <c r="AG138" s="252">
        <f t="shared" si="20"/>
        <v>0</v>
      </c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  <c r="BF138" s="252"/>
      <c r="BG138" s="252"/>
      <c r="BH138" s="252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52"/>
      <c r="BT138" s="252"/>
      <c r="BU138" s="252"/>
      <c r="BV138" s="252"/>
      <c r="BW138" s="252"/>
      <c r="BX138" s="252"/>
      <c r="BY138" s="252">
        <f t="shared" si="17"/>
        <v>0</v>
      </c>
      <c r="EC138" s="252" t="s">
        <v>120</v>
      </c>
      <c r="ED138" s="252" t="s">
        <v>120</v>
      </c>
      <c r="EE138" s="252" t="s">
        <v>120</v>
      </c>
      <c r="EF138" s="252" t="s">
        <v>120</v>
      </c>
      <c r="EG138" s="252" t="s">
        <v>120</v>
      </c>
      <c r="EH138" s="252" t="s">
        <v>120</v>
      </c>
      <c r="EI138" s="252" t="s">
        <v>120</v>
      </c>
      <c r="EJ138" s="252" t="s">
        <v>120</v>
      </c>
      <c r="EK138" s="252" t="s">
        <v>120</v>
      </c>
      <c r="EL138" s="252" t="s">
        <v>120</v>
      </c>
      <c r="EM138" s="252" t="s">
        <v>120</v>
      </c>
      <c r="EN138" s="252" t="s">
        <v>120</v>
      </c>
      <c r="EO138" s="252" t="s">
        <v>120</v>
      </c>
      <c r="EP138" s="252" t="s">
        <v>120</v>
      </c>
      <c r="EQ138" s="252" t="s">
        <v>120</v>
      </c>
      <c r="ER138" s="252" t="s">
        <v>120</v>
      </c>
      <c r="ES138" s="252" t="s">
        <v>120</v>
      </c>
      <c r="ET138" s="252" t="s">
        <v>120</v>
      </c>
      <c r="EU138" s="252" t="s">
        <v>120</v>
      </c>
      <c r="EV138" s="252" t="s">
        <v>120</v>
      </c>
      <c r="EW138" s="252" t="s">
        <v>120</v>
      </c>
      <c r="EX138" s="252" t="s">
        <v>120</v>
      </c>
      <c r="EY138" s="252" t="s">
        <v>120</v>
      </c>
      <c r="EZ138" s="252" t="s">
        <v>120</v>
      </c>
      <c r="FA138" s="252" t="s">
        <v>120</v>
      </c>
      <c r="FB138" s="252" t="s">
        <v>120</v>
      </c>
      <c r="FC138" s="252" t="s">
        <v>120</v>
      </c>
      <c r="FD138" s="252" t="s">
        <v>120</v>
      </c>
      <c r="FE138" s="252" t="s">
        <v>120</v>
      </c>
      <c r="FF138" s="252" t="s">
        <v>120</v>
      </c>
      <c r="FG138" s="252" t="s">
        <v>120</v>
      </c>
      <c r="FH138" s="252" t="s">
        <v>120</v>
      </c>
      <c r="FI138" s="252" t="s">
        <v>120</v>
      </c>
      <c r="FJ138" s="252" t="s">
        <v>120</v>
      </c>
      <c r="FK138" s="252" t="s">
        <v>120</v>
      </c>
      <c r="FL138" s="252" t="s">
        <v>120</v>
      </c>
      <c r="FM138" s="252" t="s">
        <v>120</v>
      </c>
      <c r="FN138" s="252" t="s">
        <v>120</v>
      </c>
      <c r="FO138" s="252" t="s">
        <v>120</v>
      </c>
      <c r="FP138" s="252" t="s">
        <v>120</v>
      </c>
      <c r="FQ138" s="252" t="s">
        <v>120</v>
      </c>
      <c r="FR138" s="252" t="s">
        <v>120</v>
      </c>
      <c r="FS138" s="252" t="s">
        <v>120</v>
      </c>
      <c r="FT138" s="252" t="s">
        <v>120</v>
      </c>
      <c r="FU138" s="252" t="s">
        <v>120</v>
      </c>
      <c r="FV138" s="252"/>
      <c r="FW138" s="252"/>
      <c r="FX138" s="252"/>
      <c r="FY138" s="252"/>
      <c r="FZ138" s="252"/>
      <c r="GA138" s="252"/>
      <c r="GB138" s="252"/>
      <c r="GC138" s="225">
        <f aca="true" t="shared" si="54" ref="GC138:HP138">IF(GC112=25,EC138,GC139)</f>
      </c>
      <c r="GD138" s="185">
        <f t="shared" si="54"/>
      </c>
      <c r="GE138" s="185">
        <f t="shared" si="54"/>
      </c>
      <c r="GF138" s="185">
        <f t="shared" si="54"/>
      </c>
      <c r="GG138" s="230">
        <f t="shared" si="54"/>
      </c>
      <c r="GH138" s="225">
        <f t="shared" si="54"/>
      </c>
      <c r="GI138" s="185">
        <f t="shared" si="54"/>
      </c>
      <c r="GJ138" s="185">
        <f t="shared" si="54"/>
      </c>
      <c r="GK138" s="185">
        <f t="shared" si="54"/>
      </c>
      <c r="GL138" s="230">
        <f t="shared" si="54"/>
      </c>
      <c r="GM138" s="225">
        <f t="shared" si="54"/>
      </c>
      <c r="GN138" s="185">
        <f t="shared" si="54"/>
      </c>
      <c r="GO138" s="185">
        <f t="shared" si="54"/>
      </c>
      <c r="GP138" s="185">
        <f t="shared" si="54"/>
      </c>
      <c r="GQ138" s="230">
        <f t="shared" si="54"/>
      </c>
      <c r="GR138" s="225">
        <f t="shared" si="54"/>
      </c>
      <c r="GS138" s="185">
        <f t="shared" si="54"/>
      </c>
      <c r="GT138" s="185">
        <f t="shared" si="54"/>
      </c>
      <c r="GU138" s="185">
        <f t="shared" si="54"/>
      </c>
      <c r="GV138" s="185">
        <f t="shared" si="54"/>
      </c>
      <c r="GW138" s="225">
        <f t="shared" si="54"/>
      </c>
      <c r="GX138" s="185">
        <f t="shared" si="54"/>
      </c>
      <c r="GY138" s="185">
        <f t="shared" si="54"/>
      </c>
      <c r="GZ138" s="185">
        <f t="shared" si="54"/>
      </c>
      <c r="HA138" s="230">
        <f t="shared" si="54"/>
      </c>
      <c r="HB138" s="185">
        <f t="shared" si="54"/>
      </c>
      <c r="HC138" s="185">
        <f t="shared" si="54"/>
      </c>
      <c r="HD138" s="185">
        <f t="shared" si="54"/>
      </c>
      <c r="HE138" s="185">
        <f t="shared" si="54"/>
      </c>
      <c r="HF138" s="185">
        <f t="shared" si="54"/>
      </c>
      <c r="HG138" s="225">
        <f t="shared" si="54"/>
      </c>
      <c r="HH138" s="185">
        <f t="shared" si="54"/>
      </c>
      <c r="HI138" s="185">
        <f t="shared" si="54"/>
      </c>
      <c r="HJ138" s="185">
        <f t="shared" si="54"/>
      </c>
      <c r="HK138" s="230">
        <f t="shared" si="54"/>
      </c>
      <c r="HL138" s="225">
        <f t="shared" si="54"/>
      </c>
      <c r="HM138" s="185">
        <f t="shared" si="54"/>
      </c>
      <c r="HN138" s="185">
        <f t="shared" si="54"/>
      </c>
      <c r="HO138" s="185">
        <f t="shared" si="54"/>
      </c>
      <c r="HP138" s="230">
        <f t="shared" si="54"/>
      </c>
      <c r="HQ138" s="185"/>
      <c r="HR138" s="185"/>
      <c r="HS138" s="185"/>
      <c r="HT138" s="185"/>
      <c r="HU138" s="185"/>
      <c r="HV138" s="185"/>
    </row>
    <row r="139" spans="1:230" ht="18" customHeight="1" thickBot="1">
      <c r="A139" s="227"/>
      <c r="B139" s="227"/>
      <c r="C139" s="227"/>
      <c r="D139" s="227"/>
      <c r="E139" s="227"/>
      <c r="F139" s="227"/>
      <c r="G139" s="236"/>
      <c r="H139" s="236"/>
      <c r="I139" s="236"/>
      <c r="J139" s="236"/>
      <c r="K139" s="236"/>
      <c r="L139" s="227"/>
      <c r="M139" s="234"/>
      <c r="AB139" s="253" t="s">
        <v>301</v>
      </c>
      <c r="AC139" s="253"/>
      <c r="AD139" s="253"/>
      <c r="AE139" s="253"/>
      <c r="AF139" s="253"/>
      <c r="AG139" s="252">
        <f t="shared" si="20"/>
        <v>0</v>
      </c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53"/>
      <c r="AT139" s="253"/>
      <c r="AU139" s="253"/>
      <c r="AV139" s="253"/>
      <c r="AW139" s="253"/>
      <c r="AX139" s="253"/>
      <c r="AY139" s="253"/>
      <c r="AZ139" s="253"/>
      <c r="BA139" s="253"/>
      <c r="BB139" s="253"/>
      <c r="BC139" s="253"/>
      <c r="BD139" s="253"/>
      <c r="BE139" s="253"/>
      <c r="BF139" s="253"/>
      <c r="BG139" s="253"/>
      <c r="BH139" s="253"/>
      <c r="BI139" s="253"/>
      <c r="BJ139" s="253"/>
      <c r="BK139" s="253"/>
      <c r="BL139" s="253"/>
      <c r="BM139" s="253"/>
      <c r="BN139" s="253"/>
      <c r="BO139" s="253"/>
      <c r="BP139" s="253"/>
      <c r="BQ139" s="253"/>
      <c r="BR139" s="253"/>
      <c r="BS139" s="253"/>
      <c r="BT139" s="253"/>
      <c r="BU139" s="253"/>
      <c r="BV139" s="252"/>
      <c r="BW139" s="252"/>
      <c r="BX139" s="252"/>
      <c r="BY139">
        <f t="shared" si="17"/>
        <v>0</v>
      </c>
      <c r="EB139" s="252"/>
      <c r="EC139" s="252" t="s">
        <v>87</v>
      </c>
      <c r="ED139" s="252" t="s">
        <v>87</v>
      </c>
      <c r="EE139" s="252" t="s">
        <v>87</v>
      </c>
      <c r="EF139" s="252" t="s">
        <v>87</v>
      </c>
      <c r="EG139" s="252" t="s">
        <v>87</v>
      </c>
      <c r="EH139" s="252" t="s">
        <v>87</v>
      </c>
      <c r="EI139" s="252" t="s">
        <v>87</v>
      </c>
      <c r="EJ139" s="252" t="s">
        <v>87</v>
      </c>
      <c r="EK139" s="252" t="s">
        <v>87</v>
      </c>
      <c r="EL139" s="252" t="s">
        <v>87</v>
      </c>
      <c r="EM139" s="252" t="s">
        <v>87</v>
      </c>
      <c r="EN139" s="252" t="s">
        <v>87</v>
      </c>
      <c r="EO139" s="252" t="s">
        <v>87</v>
      </c>
      <c r="EP139" s="252" t="s">
        <v>87</v>
      </c>
      <c r="EQ139" s="252" t="s">
        <v>87</v>
      </c>
      <c r="ER139" s="252" t="s">
        <v>87</v>
      </c>
      <c r="ES139" s="252" t="s">
        <v>87</v>
      </c>
      <c r="ET139" s="252" t="s">
        <v>87</v>
      </c>
      <c r="EU139" s="252" t="s">
        <v>87</v>
      </c>
      <c r="EV139" s="252" t="s">
        <v>87</v>
      </c>
      <c r="EW139" s="252" t="s">
        <v>87</v>
      </c>
      <c r="EX139" s="252" t="s">
        <v>87</v>
      </c>
      <c r="EY139" s="252" t="s">
        <v>87</v>
      </c>
      <c r="EZ139" s="252" t="s">
        <v>87</v>
      </c>
      <c r="FA139" s="252" t="s">
        <v>87</v>
      </c>
      <c r="FB139" s="252" t="s">
        <v>87</v>
      </c>
      <c r="FC139" s="252" t="s">
        <v>87</v>
      </c>
      <c r="FD139" s="252" t="s">
        <v>87</v>
      </c>
      <c r="FE139" s="252" t="s">
        <v>87</v>
      </c>
      <c r="FF139" s="252" t="s">
        <v>87</v>
      </c>
      <c r="FG139" s="252" t="s">
        <v>87</v>
      </c>
      <c r="FH139" s="252" t="s">
        <v>87</v>
      </c>
      <c r="FI139" s="252" t="s">
        <v>87</v>
      </c>
      <c r="FJ139" s="252" t="s">
        <v>87</v>
      </c>
      <c r="FK139" s="252" t="s">
        <v>87</v>
      </c>
      <c r="FL139" s="252" t="s">
        <v>87</v>
      </c>
      <c r="FM139" s="252" t="s">
        <v>87</v>
      </c>
      <c r="FN139" s="252" t="s">
        <v>87</v>
      </c>
      <c r="FO139" s="252" t="s">
        <v>87</v>
      </c>
      <c r="FP139" s="252" t="s">
        <v>87</v>
      </c>
      <c r="FQ139" s="252" t="s">
        <v>87</v>
      </c>
      <c r="FR139" s="252" t="s">
        <v>87</v>
      </c>
      <c r="FS139" s="252" t="s">
        <v>87</v>
      </c>
      <c r="FT139" s="252" t="s">
        <v>87</v>
      </c>
      <c r="FU139" s="252" t="s">
        <v>87</v>
      </c>
      <c r="FV139" s="252"/>
      <c r="FW139" s="252"/>
      <c r="FX139" s="252"/>
      <c r="FY139" s="252"/>
      <c r="FZ139" s="252"/>
      <c r="GA139" s="252"/>
      <c r="GB139" s="252"/>
      <c r="GC139" s="225">
        <f aca="true" t="shared" si="55" ref="GC139:HP139">IF(GC112=26,EC139,GC140)</f>
      </c>
      <c r="GD139" s="185">
        <f t="shared" si="55"/>
      </c>
      <c r="GE139" s="185">
        <f t="shared" si="55"/>
      </c>
      <c r="GF139" s="185">
        <f t="shared" si="55"/>
      </c>
      <c r="GG139" s="230">
        <f t="shared" si="55"/>
      </c>
      <c r="GH139" s="225">
        <f t="shared" si="55"/>
      </c>
      <c r="GI139" s="185">
        <f t="shared" si="55"/>
      </c>
      <c r="GJ139" s="185">
        <f t="shared" si="55"/>
      </c>
      <c r="GK139" s="185">
        <f t="shared" si="55"/>
      </c>
      <c r="GL139" s="230">
        <f t="shared" si="55"/>
      </c>
      <c r="GM139" s="225">
        <f t="shared" si="55"/>
      </c>
      <c r="GN139" s="185">
        <f t="shared" si="55"/>
      </c>
      <c r="GO139" s="185">
        <f t="shared" si="55"/>
      </c>
      <c r="GP139" s="185">
        <f t="shared" si="55"/>
      </c>
      <c r="GQ139" s="230">
        <f t="shared" si="55"/>
      </c>
      <c r="GR139" s="225">
        <f t="shared" si="55"/>
      </c>
      <c r="GS139" s="185">
        <f t="shared" si="55"/>
      </c>
      <c r="GT139" s="185">
        <f t="shared" si="55"/>
      </c>
      <c r="GU139" s="185">
        <f t="shared" si="55"/>
      </c>
      <c r="GV139" s="185">
        <f t="shared" si="55"/>
      </c>
      <c r="GW139" s="225">
        <f t="shared" si="55"/>
      </c>
      <c r="GX139" s="185">
        <f t="shared" si="55"/>
      </c>
      <c r="GY139" s="185">
        <f t="shared" si="55"/>
      </c>
      <c r="GZ139" s="185">
        <f t="shared" si="55"/>
      </c>
      <c r="HA139" s="230">
        <f t="shared" si="55"/>
      </c>
      <c r="HB139" s="185">
        <f t="shared" si="55"/>
      </c>
      <c r="HC139" s="185">
        <f t="shared" si="55"/>
      </c>
      <c r="HD139" s="185">
        <f t="shared" si="55"/>
      </c>
      <c r="HE139" s="185">
        <f t="shared" si="55"/>
      </c>
      <c r="HF139" s="185">
        <f t="shared" si="55"/>
      </c>
      <c r="HG139" s="225">
        <f t="shared" si="55"/>
      </c>
      <c r="HH139" s="185">
        <f t="shared" si="55"/>
      </c>
      <c r="HI139" s="185">
        <f t="shared" si="55"/>
      </c>
      <c r="HJ139" s="185">
        <f t="shared" si="55"/>
      </c>
      <c r="HK139" s="230">
        <f t="shared" si="55"/>
      </c>
      <c r="HL139" s="225">
        <f t="shared" si="55"/>
      </c>
      <c r="HM139" s="185">
        <f t="shared" si="55"/>
      </c>
      <c r="HN139" s="185">
        <f t="shared" si="55"/>
      </c>
      <c r="HO139" s="185">
        <f t="shared" si="55"/>
      </c>
      <c r="HP139" s="230">
        <f t="shared" si="55"/>
      </c>
      <c r="HQ139" s="185"/>
      <c r="HR139" s="185"/>
      <c r="HS139" s="185"/>
      <c r="HT139" s="185"/>
      <c r="HU139" s="185"/>
      <c r="HV139" s="185"/>
    </row>
    <row r="140" spans="1:230" ht="18" customHeight="1" thickTop="1">
      <c r="A140" s="220"/>
      <c r="B140" s="220"/>
      <c r="C140" s="220"/>
      <c r="D140" s="220"/>
      <c r="E140" s="220"/>
      <c r="F140" s="220"/>
      <c r="G140" s="233"/>
      <c r="H140" s="233"/>
      <c r="I140" s="233"/>
      <c r="J140" s="233"/>
      <c r="K140" s="233"/>
      <c r="L140" s="220"/>
      <c r="M140" s="229"/>
      <c r="AB140" s="253"/>
      <c r="AC140" s="253"/>
      <c r="AD140" s="253"/>
      <c r="AE140" s="253"/>
      <c r="AF140" s="253"/>
      <c r="AG140" s="252">
        <f t="shared" si="20"/>
        <v>0</v>
      </c>
      <c r="AH140" s="253"/>
      <c r="AI140" s="253"/>
      <c r="AJ140" s="253"/>
      <c r="AK140" s="253"/>
      <c r="AL140" s="253"/>
      <c r="AM140" s="253"/>
      <c r="AN140" s="253"/>
      <c r="AO140" s="253"/>
      <c r="AP140" s="253"/>
      <c r="AQ140" s="253"/>
      <c r="AR140" s="253"/>
      <c r="AS140" s="253"/>
      <c r="AT140" s="253"/>
      <c r="AU140" s="253"/>
      <c r="AV140" s="253"/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>
        <f t="shared" si="17"/>
        <v>0</v>
      </c>
      <c r="EB140" s="252"/>
      <c r="EC140" s="252" t="s">
        <v>105</v>
      </c>
      <c r="ED140" s="252" t="s">
        <v>105</v>
      </c>
      <c r="EE140" s="252" t="s">
        <v>105</v>
      </c>
      <c r="EF140" s="252" t="s">
        <v>105</v>
      </c>
      <c r="EG140" s="252" t="s">
        <v>105</v>
      </c>
      <c r="EH140" s="252" t="s">
        <v>105</v>
      </c>
      <c r="EI140" s="252" t="s">
        <v>105</v>
      </c>
      <c r="EJ140" s="252" t="s">
        <v>105</v>
      </c>
      <c r="EK140" s="252" t="s">
        <v>105</v>
      </c>
      <c r="EL140" s="252" t="s">
        <v>105</v>
      </c>
      <c r="EM140" s="252" t="s">
        <v>105</v>
      </c>
      <c r="EN140" s="252" t="s">
        <v>105</v>
      </c>
      <c r="EO140" s="252" t="s">
        <v>105</v>
      </c>
      <c r="EP140" s="252" t="s">
        <v>105</v>
      </c>
      <c r="EQ140" s="252" t="s">
        <v>105</v>
      </c>
      <c r="ER140" s="252" t="s">
        <v>105</v>
      </c>
      <c r="ES140" s="252" t="s">
        <v>105</v>
      </c>
      <c r="ET140" s="252" t="s">
        <v>105</v>
      </c>
      <c r="EU140" s="252" t="s">
        <v>105</v>
      </c>
      <c r="EV140" s="252" t="s">
        <v>105</v>
      </c>
      <c r="EW140" s="252" t="s">
        <v>105</v>
      </c>
      <c r="EX140" s="252" t="s">
        <v>105</v>
      </c>
      <c r="EY140" s="252" t="s">
        <v>105</v>
      </c>
      <c r="EZ140" s="252" t="s">
        <v>105</v>
      </c>
      <c r="FA140" s="252" t="s">
        <v>105</v>
      </c>
      <c r="FB140" s="252" t="s">
        <v>105</v>
      </c>
      <c r="FC140" s="252" t="s">
        <v>105</v>
      </c>
      <c r="FD140" s="252" t="s">
        <v>105</v>
      </c>
      <c r="FE140" s="252" t="s">
        <v>105</v>
      </c>
      <c r="FF140" s="252" t="s">
        <v>105</v>
      </c>
      <c r="FG140" s="252" t="s">
        <v>105</v>
      </c>
      <c r="FH140" s="252" t="s">
        <v>105</v>
      </c>
      <c r="FI140" s="252" t="s">
        <v>105</v>
      </c>
      <c r="FJ140" s="252" t="s">
        <v>105</v>
      </c>
      <c r="FK140" s="252" t="s">
        <v>105</v>
      </c>
      <c r="FL140" s="252" t="s">
        <v>105</v>
      </c>
      <c r="FM140" s="252" t="s">
        <v>105</v>
      </c>
      <c r="FN140" s="252" t="s">
        <v>105</v>
      </c>
      <c r="FO140" s="252" t="s">
        <v>105</v>
      </c>
      <c r="FP140" s="252" t="s">
        <v>105</v>
      </c>
      <c r="FQ140" s="252" t="s">
        <v>105</v>
      </c>
      <c r="FR140" s="252" t="s">
        <v>105</v>
      </c>
      <c r="FS140" s="252" t="s">
        <v>105</v>
      </c>
      <c r="FT140" s="252" t="s">
        <v>105</v>
      </c>
      <c r="FU140" s="252" t="s">
        <v>105</v>
      </c>
      <c r="FV140" s="252"/>
      <c r="FW140" s="252"/>
      <c r="FX140" s="252"/>
      <c r="FY140" s="252"/>
      <c r="FZ140" s="252"/>
      <c r="GA140" s="252"/>
      <c r="GB140" s="252"/>
      <c r="GC140" s="225">
        <f aca="true" t="shared" si="56" ref="GC140:HP140">IF(GC112=27,EC140,GC141)</f>
      </c>
      <c r="GD140" s="185">
        <f t="shared" si="56"/>
      </c>
      <c r="GE140" s="185">
        <f t="shared" si="56"/>
      </c>
      <c r="GF140" s="185">
        <f t="shared" si="56"/>
      </c>
      <c r="GG140" s="230">
        <f t="shared" si="56"/>
      </c>
      <c r="GH140" s="225">
        <f t="shared" si="56"/>
      </c>
      <c r="GI140" s="185">
        <f t="shared" si="56"/>
      </c>
      <c r="GJ140" s="185">
        <f t="shared" si="56"/>
      </c>
      <c r="GK140" s="185">
        <f t="shared" si="56"/>
      </c>
      <c r="GL140" s="230">
        <f t="shared" si="56"/>
      </c>
      <c r="GM140" s="225">
        <f t="shared" si="56"/>
      </c>
      <c r="GN140" s="185">
        <f t="shared" si="56"/>
      </c>
      <c r="GO140" s="185">
        <f t="shared" si="56"/>
      </c>
      <c r="GP140" s="185">
        <f t="shared" si="56"/>
      </c>
      <c r="GQ140" s="230">
        <f t="shared" si="56"/>
      </c>
      <c r="GR140" s="225">
        <f t="shared" si="56"/>
      </c>
      <c r="GS140" s="185">
        <f t="shared" si="56"/>
      </c>
      <c r="GT140" s="185">
        <f t="shared" si="56"/>
      </c>
      <c r="GU140" s="185">
        <f t="shared" si="56"/>
      </c>
      <c r="GV140" s="185">
        <f t="shared" si="56"/>
      </c>
      <c r="GW140" s="225">
        <f t="shared" si="56"/>
      </c>
      <c r="GX140" s="185">
        <f t="shared" si="56"/>
      </c>
      <c r="GY140" s="185">
        <f t="shared" si="56"/>
      </c>
      <c r="GZ140" s="185">
        <f t="shared" si="56"/>
      </c>
      <c r="HA140" s="230">
        <f t="shared" si="56"/>
      </c>
      <c r="HB140" s="185">
        <f t="shared" si="56"/>
      </c>
      <c r="HC140" s="185">
        <f t="shared" si="56"/>
      </c>
      <c r="HD140" s="185">
        <f t="shared" si="56"/>
      </c>
      <c r="HE140" s="185">
        <f t="shared" si="56"/>
      </c>
      <c r="HF140" s="185">
        <f t="shared" si="56"/>
      </c>
      <c r="HG140" s="225">
        <f t="shared" si="56"/>
      </c>
      <c r="HH140" s="185">
        <f t="shared" si="56"/>
      </c>
      <c r="HI140" s="185">
        <f t="shared" si="56"/>
      </c>
      <c r="HJ140" s="185">
        <f t="shared" si="56"/>
      </c>
      <c r="HK140" s="230">
        <f t="shared" si="56"/>
      </c>
      <c r="HL140" s="225">
        <f t="shared" si="56"/>
      </c>
      <c r="HM140" s="185">
        <f t="shared" si="56"/>
      </c>
      <c r="HN140" s="185">
        <f t="shared" si="56"/>
      </c>
      <c r="HO140" s="185">
        <f t="shared" si="56"/>
      </c>
      <c r="HP140" s="230">
        <f t="shared" si="56"/>
      </c>
      <c r="HQ140" s="185"/>
      <c r="HR140" s="185"/>
      <c r="HS140" s="185"/>
      <c r="HT140" s="185"/>
      <c r="HU140" s="185"/>
      <c r="HV140" s="185"/>
    </row>
    <row r="141" spans="1:230" ht="18" customHeight="1">
      <c r="A141" s="185"/>
      <c r="B141" s="185"/>
      <c r="C141" s="185"/>
      <c r="D141" s="185"/>
      <c r="E141" s="185"/>
      <c r="F141" s="185"/>
      <c r="G141" s="187"/>
      <c r="H141" s="187"/>
      <c r="I141" s="187"/>
      <c r="J141" s="187"/>
      <c r="K141" s="187"/>
      <c r="L141" s="185"/>
      <c r="M141" s="230"/>
      <c r="AB141" s="253"/>
      <c r="AC141" s="253"/>
      <c r="AD141" s="253"/>
      <c r="AE141" s="253"/>
      <c r="AF141" s="253"/>
      <c r="AG141" s="252">
        <f t="shared" si="20"/>
        <v>0</v>
      </c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53"/>
      <c r="AT141" s="253"/>
      <c r="AU141" s="253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253"/>
      <c r="BG141" s="253"/>
      <c r="BH141" s="253"/>
      <c r="BI141" s="253"/>
      <c r="BJ141" s="253"/>
      <c r="BK141" s="253"/>
      <c r="BL141" s="253"/>
      <c r="BM141" s="253"/>
      <c r="BN141" s="253"/>
      <c r="BO141" s="253"/>
      <c r="BP141" s="253"/>
      <c r="BQ141" s="253"/>
      <c r="BR141" s="253"/>
      <c r="BS141" s="253"/>
      <c r="BT141" s="253"/>
      <c r="BU141" s="253"/>
      <c r="BV141" s="253"/>
      <c r="BW141" s="253"/>
      <c r="BX141" s="253"/>
      <c r="BY141" s="252">
        <f t="shared" si="17"/>
        <v>0</v>
      </c>
      <c r="EB141" s="252"/>
      <c r="EC141" s="252" t="s">
        <v>124</v>
      </c>
      <c r="ED141" s="252" t="s">
        <v>124</v>
      </c>
      <c r="EE141" s="252" t="s">
        <v>124</v>
      </c>
      <c r="EF141" s="252" t="s">
        <v>124</v>
      </c>
      <c r="EG141" s="252" t="s">
        <v>124</v>
      </c>
      <c r="EH141" s="252" t="s">
        <v>124</v>
      </c>
      <c r="EI141" s="252" t="s">
        <v>124</v>
      </c>
      <c r="EJ141" s="252" t="s">
        <v>124</v>
      </c>
      <c r="EK141" s="252" t="s">
        <v>124</v>
      </c>
      <c r="EL141" s="252" t="s">
        <v>124</v>
      </c>
      <c r="EM141" s="252" t="s">
        <v>124</v>
      </c>
      <c r="EN141" s="252" t="s">
        <v>124</v>
      </c>
      <c r="EO141" s="252" t="s">
        <v>124</v>
      </c>
      <c r="EP141" s="252" t="s">
        <v>124</v>
      </c>
      <c r="EQ141" s="252" t="s">
        <v>124</v>
      </c>
      <c r="ER141" s="252" t="s">
        <v>124</v>
      </c>
      <c r="ES141" s="252" t="s">
        <v>124</v>
      </c>
      <c r="ET141" s="252" t="s">
        <v>124</v>
      </c>
      <c r="EU141" s="252" t="s">
        <v>124</v>
      </c>
      <c r="EV141" s="252" t="s">
        <v>124</v>
      </c>
      <c r="EW141" s="252" t="s">
        <v>124</v>
      </c>
      <c r="EX141" s="252" t="s">
        <v>124</v>
      </c>
      <c r="EY141" s="252" t="s">
        <v>124</v>
      </c>
      <c r="EZ141" s="252" t="s">
        <v>124</v>
      </c>
      <c r="FA141" s="252" t="s">
        <v>124</v>
      </c>
      <c r="FB141" s="252" t="s">
        <v>124</v>
      </c>
      <c r="FC141" s="252" t="s">
        <v>124</v>
      </c>
      <c r="FD141" s="252" t="s">
        <v>124</v>
      </c>
      <c r="FE141" s="252" t="s">
        <v>124</v>
      </c>
      <c r="FF141" s="252" t="s">
        <v>124</v>
      </c>
      <c r="FG141" s="252" t="s">
        <v>124</v>
      </c>
      <c r="FH141" s="252" t="s">
        <v>124</v>
      </c>
      <c r="FI141" s="252" t="s">
        <v>124</v>
      </c>
      <c r="FJ141" s="252" t="s">
        <v>124</v>
      </c>
      <c r="FK141" s="252" t="s">
        <v>124</v>
      </c>
      <c r="FL141" s="252" t="s">
        <v>124</v>
      </c>
      <c r="FM141" s="252" t="s">
        <v>124</v>
      </c>
      <c r="FN141" s="252" t="s">
        <v>124</v>
      </c>
      <c r="FO141" s="252" t="s">
        <v>124</v>
      </c>
      <c r="FP141" s="252" t="s">
        <v>124</v>
      </c>
      <c r="FQ141" s="252" t="s">
        <v>124</v>
      </c>
      <c r="FR141" s="252" t="s">
        <v>124</v>
      </c>
      <c r="FS141" s="252" t="s">
        <v>124</v>
      </c>
      <c r="FT141" s="252" t="s">
        <v>124</v>
      </c>
      <c r="FU141" s="252" t="s">
        <v>124</v>
      </c>
      <c r="FV141" s="252"/>
      <c r="FW141" s="252"/>
      <c r="FX141" s="252"/>
      <c r="FY141" s="252"/>
      <c r="FZ141" s="252"/>
      <c r="GA141" s="252"/>
      <c r="GB141" s="252"/>
      <c r="GC141" s="225">
        <f aca="true" t="shared" si="57" ref="GC141:HP141">IF(GC112=28,EC141,GC142)</f>
      </c>
      <c r="GD141" s="185">
        <f t="shared" si="57"/>
      </c>
      <c r="GE141" s="185">
        <f t="shared" si="57"/>
      </c>
      <c r="GF141" s="185">
        <f t="shared" si="57"/>
      </c>
      <c r="GG141" s="230">
        <f t="shared" si="57"/>
      </c>
      <c r="GH141" s="225">
        <f t="shared" si="57"/>
      </c>
      <c r="GI141" s="185">
        <f t="shared" si="57"/>
      </c>
      <c r="GJ141" s="185">
        <f t="shared" si="57"/>
      </c>
      <c r="GK141" s="185">
        <f t="shared" si="57"/>
      </c>
      <c r="GL141" s="230">
        <f t="shared" si="57"/>
      </c>
      <c r="GM141" s="225">
        <f t="shared" si="57"/>
      </c>
      <c r="GN141" s="185">
        <f t="shared" si="57"/>
      </c>
      <c r="GO141" s="185">
        <f t="shared" si="57"/>
      </c>
      <c r="GP141" s="185">
        <f t="shared" si="57"/>
      </c>
      <c r="GQ141" s="230">
        <f t="shared" si="57"/>
      </c>
      <c r="GR141" s="225">
        <f t="shared" si="57"/>
      </c>
      <c r="GS141" s="185">
        <f t="shared" si="57"/>
      </c>
      <c r="GT141" s="185">
        <f t="shared" si="57"/>
      </c>
      <c r="GU141" s="185">
        <f t="shared" si="57"/>
      </c>
      <c r="GV141" s="185">
        <f t="shared" si="57"/>
      </c>
      <c r="GW141" s="225">
        <f t="shared" si="57"/>
      </c>
      <c r="GX141" s="185">
        <f t="shared" si="57"/>
      </c>
      <c r="GY141" s="185">
        <f t="shared" si="57"/>
      </c>
      <c r="GZ141" s="185">
        <f t="shared" si="57"/>
      </c>
      <c r="HA141" s="230">
        <f t="shared" si="57"/>
      </c>
      <c r="HB141" s="185">
        <f t="shared" si="57"/>
      </c>
      <c r="HC141" s="185">
        <f t="shared" si="57"/>
      </c>
      <c r="HD141" s="185">
        <f t="shared" si="57"/>
      </c>
      <c r="HE141" s="185">
        <f t="shared" si="57"/>
      </c>
      <c r="HF141" s="185">
        <f t="shared" si="57"/>
      </c>
      <c r="HG141" s="225">
        <f t="shared" si="57"/>
      </c>
      <c r="HH141" s="185">
        <f t="shared" si="57"/>
      </c>
      <c r="HI141" s="185">
        <f t="shared" si="57"/>
      </c>
      <c r="HJ141" s="185">
        <f t="shared" si="57"/>
      </c>
      <c r="HK141" s="230">
        <f t="shared" si="57"/>
      </c>
      <c r="HL141" s="225">
        <f t="shared" si="57"/>
      </c>
      <c r="HM141" s="185">
        <f t="shared" si="57"/>
      </c>
      <c r="HN141" s="185">
        <f t="shared" si="57"/>
      </c>
      <c r="HO141" s="185">
        <f t="shared" si="57"/>
      </c>
      <c r="HP141" s="230">
        <f t="shared" si="57"/>
      </c>
      <c r="HQ141" s="185"/>
      <c r="HR141" s="185"/>
      <c r="HS141" s="185"/>
      <c r="HT141" s="185"/>
      <c r="HU141" s="185"/>
      <c r="HV141" s="185"/>
    </row>
    <row r="142" spans="1:230" ht="18" customHeight="1" thickBot="1">
      <c r="A142" s="188" t="s">
        <v>155</v>
      </c>
      <c r="B142" s="185"/>
      <c r="C142" s="185"/>
      <c r="D142" s="282"/>
      <c r="E142" s="283"/>
      <c r="F142" s="283"/>
      <c r="G142" s="284"/>
      <c r="H142" s="187"/>
      <c r="I142" s="187"/>
      <c r="J142" s="187"/>
      <c r="K142" s="187"/>
      <c r="L142" s="185"/>
      <c r="M142" s="230"/>
      <c r="AB142" s="253"/>
      <c r="AC142" s="253"/>
      <c r="AD142" s="253"/>
      <c r="AE142" s="253"/>
      <c r="AF142" s="253"/>
      <c r="AG142" s="252">
        <f t="shared" si="20"/>
        <v>0</v>
      </c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53"/>
      <c r="AT142" s="253"/>
      <c r="AU142" s="253"/>
      <c r="AV142" s="253"/>
      <c r="AW142" s="253"/>
      <c r="AX142" s="253"/>
      <c r="AY142" s="253"/>
      <c r="AZ142" s="253"/>
      <c r="BA142" s="253"/>
      <c r="BB142" s="253"/>
      <c r="BC142" s="253"/>
      <c r="BD142" s="253"/>
      <c r="BE142" s="253"/>
      <c r="BF142" s="253"/>
      <c r="BG142" s="253"/>
      <c r="BH142" s="253"/>
      <c r="BI142" s="253"/>
      <c r="BJ142" s="253"/>
      <c r="BK142" s="253"/>
      <c r="BL142" s="253"/>
      <c r="BM142" s="253"/>
      <c r="BN142" s="253"/>
      <c r="BO142" s="253"/>
      <c r="BP142" s="253"/>
      <c r="BQ142" s="253"/>
      <c r="BR142" s="253"/>
      <c r="BS142" s="253"/>
      <c r="BT142" s="253"/>
      <c r="BU142" s="253"/>
      <c r="BV142" s="253"/>
      <c r="BW142" s="253"/>
      <c r="BX142" s="253"/>
      <c r="BY142" s="252">
        <f t="shared" si="17"/>
        <v>0</v>
      </c>
      <c r="EB142" s="252"/>
      <c r="EC142" s="253" t="s">
        <v>145</v>
      </c>
      <c r="ED142" s="253" t="s">
        <v>145</v>
      </c>
      <c r="EE142" s="253" t="s">
        <v>145</v>
      </c>
      <c r="EF142" s="253" t="s">
        <v>145</v>
      </c>
      <c r="EG142" s="253" t="s">
        <v>145</v>
      </c>
      <c r="EH142" s="253" t="s">
        <v>145</v>
      </c>
      <c r="EI142" s="253" t="s">
        <v>145</v>
      </c>
      <c r="EJ142" s="253" t="s">
        <v>145</v>
      </c>
      <c r="EK142" s="253" t="s">
        <v>145</v>
      </c>
      <c r="EL142" s="253" t="s">
        <v>145</v>
      </c>
      <c r="EM142" s="253" t="s">
        <v>145</v>
      </c>
      <c r="EN142" s="253" t="s">
        <v>145</v>
      </c>
      <c r="EO142" s="253" t="s">
        <v>145</v>
      </c>
      <c r="EP142" s="253" t="s">
        <v>145</v>
      </c>
      <c r="EQ142" s="253" t="s">
        <v>145</v>
      </c>
      <c r="ER142" s="253" t="s">
        <v>145</v>
      </c>
      <c r="ES142" s="253" t="s">
        <v>145</v>
      </c>
      <c r="ET142" s="253" t="s">
        <v>145</v>
      </c>
      <c r="EU142" s="253" t="s">
        <v>145</v>
      </c>
      <c r="EV142" s="253" t="s">
        <v>145</v>
      </c>
      <c r="EW142" s="253" t="s">
        <v>145</v>
      </c>
      <c r="EX142" s="253" t="s">
        <v>145</v>
      </c>
      <c r="EY142" s="253" t="s">
        <v>145</v>
      </c>
      <c r="EZ142" s="253" t="s">
        <v>145</v>
      </c>
      <c r="FA142" s="253" t="s">
        <v>145</v>
      </c>
      <c r="FB142" s="253" t="s">
        <v>145</v>
      </c>
      <c r="FC142" s="253" t="s">
        <v>145</v>
      </c>
      <c r="FD142" s="253" t="s">
        <v>145</v>
      </c>
      <c r="FE142" s="253" t="s">
        <v>145</v>
      </c>
      <c r="FF142" s="253" t="s">
        <v>145</v>
      </c>
      <c r="FG142" s="253" t="s">
        <v>145</v>
      </c>
      <c r="FH142" s="253" t="s">
        <v>145</v>
      </c>
      <c r="FI142" s="253" t="s">
        <v>145</v>
      </c>
      <c r="FJ142" s="253" t="s">
        <v>145</v>
      </c>
      <c r="FK142" s="253" t="s">
        <v>145</v>
      </c>
      <c r="FL142" s="253" t="s">
        <v>145</v>
      </c>
      <c r="FM142" s="253" t="s">
        <v>145</v>
      </c>
      <c r="FN142" s="253" t="s">
        <v>145</v>
      </c>
      <c r="FO142" s="253" t="s">
        <v>145</v>
      </c>
      <c r="FP142" s="253" t="s">
        <v>145</v>
      </c>
      <c r="FQ142" s="253" t="s">
        <v>145</v>
      </c>
      <c r="FR142" s="253" t="s">
        <v>145</v>
      </c>
      <c r="FS142" s="253" t="s">
        <v>145</v>
      </c>
      <c r="FT142" s="253" t="s">
        <v>145</v>
      </c>
      <c r="FU142" s="253" t="s">
        <v>145</v>
      </c>
      <c r="FV142" s="253"/>
      <c r="FW142" s="253"/>
      <c r="FX142" s="253"/>
      <c r="FY142" s="253"/>
      <c r="FZ142" s="253"/>
      <c r="GA142" s="253"/>
      <c r="GB142" s="253"/>
      <c r="GC142" s="225">
        <f aca="true" t="shared" si="58" ref="GC142:HP142">IF(GC112=29,EC142,GC143)</f>
      </c>
      <c r="GD142" s="185">
        <f t="shared" si="58"/>
      </c>
      <c r="GE142" s="185">
        <f t="shared" si="58"/>
      </c>
      <c r="GF142" s="185">
        <f t="shared" si="58"/>
      </c>
      <c r="GG142" s="230">
        <f t="shared" si="58"/>
      </c>
      <c r="GH142" s="225">
        <f t="shared" si="58"/>
      </c>
      <c r="GI142" s="185">
        <f t="shared" si="58"/>
      </c>
      <c r="GJ142" s="185">
        <f t="shared" si="58"/>
      </c>
      <c r="GK142" s="185">
        <f t="shared" si="58"/>
      </c>
      <c r="GL142" s="230">
        <f t="shared" si="58"/>
      </c>
      <c r="GM142" s="225">
        <f t="shared" si="58"/>
      </c>
      <c r="GN142" s="185">
        <f t="shared" si="58"/>
      </c>
      <c r="GO142" s="185">
        <f t="shared" si="58"/>
      </c>
      <c r="GP142" s="185">
        <f t="shared" si="58"/>
      </c>
      <c r="GQ142" s="230">
        <f t="shared" si="58"/>
      </c>
      <c r="GR142" s="225">
        <f t="shared" si="58"/>
      </c>
      <c r="GS142" s="185">
        <f t="shared" si="58"/>
      </c>
      <c r="GT142" s="185">
        <f t="shared" si="58"/>
      </c>
      <c r="GU142" s="185">
        <f t="shared" si="58"/>
      </c>
      <c r="GV142" s="185">
        <f t="shared" si="58"/>
      </c>
      <c r="GW142" s="225">
        <f t="shared" si="58"/>
      </c>
      <c r="GX142" s="185">
        <f t="shared" si="58"/>
      </c>
      <c r="GY142" s="185">
        <f t="shared" si="58"/>
      </c>
      <c r="GZ142" s="185">
        <f t="shared" si="58"/>
      </c>
      <c r="HA142" s="230">
        <f t="shared" si="58"/>
      </c>
      <c r="HB142" s="185">
        <f t="shared" si="58"/>
      </c>
      <c r="HC142" s="185">
        <f t="shared" si="58"/>
      </c>
      <c r="HD142" s="185">
        <f t="shared" si="58"/>
      </c>
      <c r="HE142" s="185">
        <f t="shared" si="58"/>
      </c>
      <c r="HF142" s="185">
        <f t="shared" si="58"/>
      </c>
      <c r="HG142" s="225">
        <f t="shared" si="58"/>
      </c>
      <c r="HH142" s="185">
        <f t="shared" si="58"/>
      </c>
      <c r="HI142" s="185">
        <f t="shared" si="58"/>
      </c>
      <c r="HJ142" s="185">
        <f t="shared" si="58"/>
      </c>
      <c r="HK142" s="230">
        <f t="shared" si="58"/>
      </c>
      <c r="HL142" s="225">
        <f t="shared" si="58"/>
      </c>
      <c r="HM142" s="185">
        <f t="shared" si="58"/>
      </c>
      <c r="HN142" s="185">
        <f t="shared" si="58"/>
      </c>
      <c r="HO142" s="185">
        <f t="shared" si="58"/>
      </c>
      <c r="HP142" s="230">
        <f t="shared" si="58"/>
      </c>
      <c r="HQ142" s="185"/>
      <c r="HR142" s="185"/>
      <c r="HS142" s="185"/>
      <c r="HT142" s="185"/>
      <c r="HU142" s="185"/>
      <c r="HV142" s="185"/>
    </row>
    <row r="143" spans="1:230" ht="18" customHeight="1" thickBot="1" thickTop="1">
      <c r="A143" s="187" t="s">
        <v>150</v>
      </c>
      <c r="B143" s="187"/>
      <c r="C143" s="281"/>
      <c r="D143" s="187"/>
      <c r="E143" s="187"/>
      <c r="F143" s="187"/>
      <c r="G143" s="185"/>
      <c r="H143" s="185"/>
      <c r="I143" s="185"/>
      <c r="J143" s="185"/>
      <c r="K143" s="185"/>
      <c r="L143" s="185"/>
      <c r="M143" s="230"/>
      <c r="AB143" s="253"/>
      <c r="AC143" s="253"/>
      <c r="AD143" s="253"/>
      <c r="AE143" s="253"/>
      <c r="AF143" s="253"/>
      <c r="AG143" s="252">
        <f t="shared" si="20"/>
        <v>0</v>
      </c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>
        <f t="shared" si="17"/>
        <v>0</v>
      </c>
      <c r="EB143" s="252"/>
      <c r="EC143" s="253" t="s">
        <v>285</v>
      </c>
      <c r="ED143" s="253" t="s">
        <v>285</v>
      </c>
      <c r="EE143" s="253" t="s">
        <v>285</v>
      </c>
      <c r="EF143" s="253" t="s">
        <v>285</v>
      </c>
      <c r="EG143" s="253" t="s">
        <v>285</v>
      </c>
      <c r="EH143" s="253" t="s">
        <v>285</v>
      </c>
      <c r="EI143" s="253" t="s">
        <v>285</v>
      </c>
      <c r="EJ143" s="253" t="s">
        <v>285</v>
      </c>
      <c r="EK143" s="253" t="s">
        <v>285</v>
      </c>
      <c r="EL143" s="253" t="s">
        <v>285</v>
      </c>
      <c r="EM143" s="253" t="s">
        <v>285</v>
      </c>
      <c r="EN143" s="253" t="s">
        <v>285</v>
      </c>
      <c r="EO143" s="253" t="s">
        <v>285</v>
      </c>
      <c r="EP143" s="253" t="s">
        <v>285</v>
      </c>
      <c r="EQ143" s="253" t="s">
        <v>285</v>
      </c>
      <c r="ER143" s="253" t="s">
        <v>285</v>
      </c>
      <c r="ES143" s="253" t="s">
        <v>285</v>
      </c>
      <c r="ET143" s="253" t="s">
        <v>285</v>
      </c>
      <c r="EU143" s="253" t="s">
        <v>285</v>
      </c>
      <c r="EV143" s="253" t="s">
        <v>285</v>
      </c>
      <c r="EW143" s="253" t="s">
        <v>285</v>
      </c>
      <c r="EX143" s="253" t="s">
        <v>285</v>
      </c>
      <c r="EY143" s="253" t="s">
        <v>285</v>
      </c>
      <c r="EZ143" s="253" t="s">
        <v>285</v>
      </c>
      <c r="FA143" s="253" t="s">
        <v>285</v>
      </c>
      <c r="FB143" s="253" t="s">
        <v>285</v>
      </c>
      <c r="FC143" s="253" t="s">
        <v>285</v>
      </c>
      <c r="FD143" s="253" t="s">
        <v>285</v>
      </c>
      <c r="FE143" s="253" t="s">
        <v>285</v>
      </c>
      <c r="FF143" s="253" t="s">
        <v>285</v>
      </c>
      <c r="FG143" s="253" t="s">
        <v>285</v>
      </c>
      <c r="FH143" s="253" t="s">
        <v>285</v>
      </c>
      <c r="FI143" s="253" t="s">
        <v>285</v>
      </c>
      <c r="FJ143" s="253" t="s">
        <v>285</v>
      </c>
      <c r="FK143" s="253" t="s">
        <v>285</v>
      </c>
      <c r="FL143" s="253" t="s">
        <v>285</v>
      </c>
      <c r="FM143" s="253" t="s">
        <v>285</v>
      </c>
      <c r="FN143" s="253" t="s">
        <v>285</v>
      </c>
      <c r="FO143" s="253" t="s">
        <v>285</v>
      </c>
      <c r="FP143" s="253" t="s">
        <v>285</v>
      </c>
      <c r="FQ143" s="253" t="s">
        <v>285</v>
      </c>
      <c r="FR143" s="253" t="s">
        <v>285</v>
      </c>
      <c r="FS143" s="253" t="s">
        <v>285</v>
      </c>
      <c r="FT143" s="253" t="s">
        <v>285</v>
      </c>
      <c r="FU143" s="253" t="s">
        <v>285</v>
      </c>
      <c r="FV143" s="253"/>
      <c r="FW143" s="253"/>
      <c r="FX143" s="253"/>
      <c r="FY143" s="253"/>
      <c r="FZ143" s="253"/>
      <c r="GA143" s="253"/>
      <c r="GB143" s="253"/>
      <c r="GC143" s="225">
        <f aca="true" t="shared" si="59" ref="GC143:HP143">IF(GC112=30,EC143,GC144)</f>
      </c>
      <c r="GD143" s="185">
        <f t="shared" si="59"/>
      </c>
      <c r="GE143" s="185">
        <f t="shared" si="59"/>
      </c>
      <c r="GF143" s="185">
        <f t="shared" si="59"/>
      </c>
      <c r="GG143" s="230">
        <f t="shared" si="59"/>
      </c>
      <c r="GH143" s="225">
        <f t="shared" si="59"/>
      </c>
      <c r="GI143" s="185">
        <f t="shared" si="59"/>
      </c>
      <c r="GJ143" s="185">
        <f t="shared" si="59"/>
      </c>
      <c r="GK143" s="185">
        <f t="shared" si="59"/>
      </c>
      <c r="GL143" s="230">
        <f t="shared" si="59"/>
      </c>
      <c r="GM143" s="225">
        <f t="shared" si="59"/>
      </c>
      <c r="GN143" s="185">
        <f t="shared" si="59"/>
      </c>
      <c r="GO143" s="185">
        <f t="shared" si="59"/>
      </c>
      <c r="GP143" s="185">
        <f t="shared" si="59"/>
      </c>
      <c r="GQ143" s="230">
        <f t="shared" si="59"/>
      </c>
      <c r="GR143" s="225">
        <f t="shared" si="59"/>
      </c>
      <c r="GS143" s="185">
        <f t="shared" si="59"/>
      </c>
      <c r="GT143" s="185">
        <f t="shared" si="59"/>
      </c>
      <c r="GU143" s="185">
        <f t="shared" si="59"/>
      </c>
      <c r="GV143" s="185">
        <f t="shared" si="59"/>
      </c>
      <c r="GW143" s="225">
        <f t="shared" si="59"/>
      </c>
      <c r="GX143" s="185">
        <f t="shared" si="59"/>
      </c>
      <c r="GY143" s="185">
        <f t="shared" si="59"/>
      </c>
      <c r="GZ143" s="185">
        <f t="shared" si="59"/>
      </c>
      <c r="HA143" s="230">
        <f t="shared" si="59"/>
      </c>
      <c r="HB143" s="185">
        <f t="shared" si="59"/>
      </c>
      <c r="HC143" s="185">
        <f t="shared" si="59"/>
      </c>
      <c r="HD143" s="185">
        <f t="shared" si="59"/>
      </c>
      <c r="HE143" s="185">
        <f t="shared" si="59"/>
      </c>
      <c r="HF143" s="185">
        <f t="shared" si="59"/>
      </c>
      <c r="HG143" s="225">
        <f t="shared" si="59"/>
      </c>
      <c r="HH143" s="185">
        <f t="shared" si="59"/>
      </c>
      <c r="HI143" s="185">
        <f t="shared" si="59"/>
      </c>
      <c r="HJ143" s="185">
        <f t="shared" si="59"/>
      </c>
      <c r="HK143" s="230">
        <f t="shared" si="59"/>
      </c>
      <c r="HL143" s="225">
        <f t="shared" si="59"/>
      </c>
      <c r="HM143" s="185">
        <f t="shared" si="59"/>
      </c>
      <c r="HN143" s="185">
        <f t="shared" si="59"/>
      </c>
      <c r="HO143" s="185">
        <f t="shared" si="59"/>
      </c>
      <c r="HP143" s="230">
        <f t="shared" si="59"/>
      </c>
      <c r="HQ143" s="185"/>
      <c r="HR143" s="185"/>
      <c r="HS143" s="185"/>
      <c r="HT143" s="185"/>
      <c r="HU143" s="185"/>
      <c r="HV143" s="185"/>
    </row>
    <row r="144" spans="1:230" ht="18" customHeight="1" thickTop="1">
      <c r="A144" s="187"/>
      <c r="B144" s="187"/>
      <c r="C144" s="278"/>
      <c r="D144" s="187">
        <v>1</v>
      </c>
      <c r="E144" s="187"/>
      <c r="F144" s="187"/>
      <c r="G144" s="185"/>
      <c r="H144" s="278"/>
      <c r="I144" s="185"/>
      <c r="J144" s="185"/>
      <c r="K144" s="185"/>
      <c r="L144" s="185"/>
      <c r="M144" s="230"/>
      <c r="AB144" s="261" t="s">
        <v>93</v>
      </c>
      <c r="AC144" s="252"/>
      <c r="AD144" s="252"/>
      <c r="AE144" s="252"/>
      <c r="AF144" s="252"/>
      <c r="AG144" s="252">
        <f t="shared" si="20"/>
        <v>0</v>
      </c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  <c r="BB144" s="252"/>
      <c r="BC144" s="252"/>
      <c r="BD144" s="252"/>
      <c r="BE144" s="252"/>
      <c r="BF144" s="252"/>
      <c r="BG144" s="252"/>
      <c r="BH144" s="252"/>
      <c r="BI144" s="252"/>
      <c r="BJ144" s="252"/>
      <c r="BK144" s="252"/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3"/>
      <c r="BW144" s="253"/>
      <c r="BX144" s="253"/>
      <c r="BY144">
        <f t="shared" si="17"/>
        <v>0</v>
      </c>
      <c r="EB144" s="253"/>
      <c r="EC144" s="253" t="s">
        <v>106</v>
      </c>
      <c r="ED144" s="253" t="s">
        <v>106</v>
      </c>
      <c r="EE144" s="253" t="s">
        <v>106</v>
      </c>
      <c r="EF144" s="253" t="s">
        <v>106</v>
      </c>
      <c r="EG144" s="253" t="s">
        <v>106</v>
      </c>
      <c r="EH144" s="253" t="s">
        <v>106</v>
      </c>
      <c r="EI144" s="253" t="s">
        <v>106</v>
      </c>
      <c r="EJ144" s="253" t="s">
        <v>106</v>
      </c>
      <c r="EK144" s="253" t="s">
        <v>106</v>
      </c>
      <c r="EL144" s="253" t="s">
        <v>106</v>
      </c>
      <c r="EM144" s="253" t="s">
        <v>106</v>
      </c>
      <c r="EN144" s="253" t="s">
        <v>106</v>
      </c>
      <c r="EO144" s="253" t="s">
        <v>106</v>
      </c>
      <c r="EP144" s="253" t="s">
        <v>106</v>
      </c>
      <c r="EQ144" s="253" t="s">
        <v>106</v>
      </c>
      <c r="ER144" s="253" t="s">
        <v>106</v>
      </c>
      <c r="ES144" s="253" t="s">
        <v>106</v>
      </c>
      <c r="ET144" s="253" t="s">
        <v>106</v>
      </c>
      <c r="EU144" s="253" t="s">
        <v>106</v>
      </c>
      <c r="EV144" s="253" t="s">
        <v>106</v>
      </c>
      <c r="EW144" s="253" t="s">
        <v>106</v>
      </c>
      <c r="EX144" s="253" t="s">
        <v>106</v>
      </c>
      <c r="EY144" s="253" t="s">
        <v>106</v>
      </c>
      <c r="EZ144" s="253" t="s">
        <v>106</v>
      </c>
      <c r="FA144" s="253" t="s">
        <v>106</v>
      </c>
      <c r="FB144" s="253" t="s">
        <v>106</v>
      </c>
      <c r="FC144" s="253" t="s">
        <v>106</v>
      </c>
      <c r="FD144" s="253" t="s">
        <v>106</v>
      </c>
      <c r="FE144" s="253" t="s">
        <v>106</v>
      </c>
      <c r="FF144" s="253" t="s">
        <v>106</v>
      </c>
      <c r="FG144" s="253" t="s">
        <v>106</v>
      </c>
      <c r="FH144" s="253" t="s">
        <v>106</v>
      </c>
      <c r="FI144" s="253" t="s">
        <v>106</v>
      </c>
      <c r="FJ144" s="253" t="s">
        <v>106</v>
      </c>
      <c r="FK144" s="253" t="s">
        <v>106</v>
      </c>
      <c r="FL144" s="253" t="s">
        <v>106</v>
      </c>
      <c r="FM144" s="253" t="s">
        <v>106</v>
      </c>
      <c r="FN144" s="253" t="s">
        <v>106</v>
      </c>
      <c r="FO144" s="253" t="s">
        <v>106</v>
      </c>
      <c r="FP144" s="253" t="s">
        <v>106</v>
      </c>
      <c r="FQ144" s="253" t="s">
        <v>106</v>
      </c>
      <c r="FR144" s="253" t="s">
        <v>106</v>
      </c>
      <c r="FS144" s="253" t="s">
        <v>106</v>
      </c>
      <c r="FT144" s="253" t="s">
        <v>106</v>
      </c>
      <c r="FU144" s="253" t="s">
        <v>106</v>
      </c>
      <c r="FV144" s="253"/>
      <c r="FW144" s="253"/>
      <c r="FX144" s="253"/>
      <c r="FY144" s="253"/>
      <c r="FZ144" s="253"/>
      <c r="GA144" s="253"/>
      <c r="GB144" s="253"/>
      <c r="GC144" s="225">
        <f aca="true" t="shared" si="60" ref="GC144:HP144">IF(GC112=31,EC144,GC145)</f>
      </c>
      <c r="GD144" s="185">
        <f t="shared" si="60"/>
      </c>
      <c r="GE144" s="185">
        <f t="shared" si="60"/>
      </c>
      <c r="GF144" s="185">
        <f t="shared" si="60"/>
      </c>
      <c r="GG144" s="230">
        <f t="shared" si="60"/>
      </c>
      <c r="GH144" s="225">
        <f t="shared" si="60"/>
      </c>
      <c r="GI144" s="185">
        <f t="shared" si="60"/>
      </c>
      <c r="GJ144" s="185">
        <f t="shared" si="60"/>
      </c>
      <c r="GK144" s="185">
        <f t="shared" si="60"/>
      </c>
      <c r="GL144" s="230">
        <f t="shared" si="60"/>
      </c>
      <c r="GM144" s="225">
        <f t="shared" si="60"/>
      </c>
      <c r="GN144" s="185">
        <f t="shared" si="60"/>
      </c>
      <c r="GO144" s="185">
        <f t="shared" si="60"/>
      </c>
      <c r="GP144" s="185">
        <f t="shared" si="60"/>
      </c>
      <c r="GQ144" s="230">
        <f t="shared" si="60"/>
      </c>
      <c r="GR144" s="225">
        <f t="shared" si="60"/>
      </c>
      <c r="GS144" s="185">
        <f t="shared" si="60"/>
      </c>
      <c r="GT144" s="185">
        <f t="shared" si="60"/>
      </c>
      <c r="GU144" s="185">
        <f t="shared" si="60"/>
      </c>
      <c r="GV144" s="185">
        <f t="shared" si="60"/>
      </c>
      <c r="GW144" s="225">
        <f t="shared" si="60"/>
      </c>
      <c r="GX144" s="185">
        <f t="shared" si="60"/>
      </c>
      <c r="GY144" s="185">
        <f t="shared" si="60"/>
      </c>
      <c r="GZ144" s="185">
        <f t="shared" si="60"/>
      </c>
      <c r="HA144" s="230">
        <f t="shared" si="60"/>
      </c>
      <c r="HB144" s="185">
        <f t="shared" si="60"/>
      </c>
      <c r="HC144" s="185">
        <f t="shared" si="60"/>
      </c>
      <c r="HD144" s="185">
        <f t="shared" si="60"/>
      </c>
      <c r="HE144" s="185">
        <f t="shared" si="60"/>
      </c>
      <c r="HF144" s="185">
        <f t="shared" si="60"/>
      </c>
      <c r="HG144" s="225">
        <f t="shared" si="60"/>
      </c>
      <c r="HH144" s="185">
        <f t="shared" si="60"/>
      </c>
      <c r="HI144" s="185">
        <f t="shared" si="60"/>
      </c>
      <c r="HJ144" s="185">
        <f t="shared" si="60"/>
      </c>
      <c r="HK144" s="230">
        <f t="shared" si="60"/>
      </c>
      <c r="HL144" s="225">
        <f t="shared" si="60"/>
      </c>
      <c r="HM144" s="185">
        <f t="shared" si="60"/>
      </c>
      <c r="HN144" s="185">
        <f t="shared" si="60"/>
      </c>
      <c r="HO144" s="185">
        <f t="shared" si="60"/>
      </c>
      <c r="HP144" s="230">
        <f t="shared" si="60"/>
      </c>
      <c r="HQ144" s="185"/>
      <c r="HR144" s="185"/>
      <c r="HS144" s="185"/>
      <c r="HT144" s="185"/>
      <c r="HU144" s="185"/>
      <c r="HV144" s="185"/>
    </row>
    <row r="145" spans="1:230" ht="18" customHeight="1">
      <c r="A145" s="187"/>
      <c r="B145" s="187"/>
      <c r="C145" s="279"/>
      <c r="D145" s="187">
        <v>2</v>
      </c>
      <c r="E145" s="187"/>
      <c r="F145" s="187"/>
      <c r="G145" s="185"/>
      <c r="H145" s="279"/>
      <c r="I145" s="185"/>
      <c r="J145" s="185"/>
      <c r="K145" s="185"/>
      <c r="L145" s="185"/>
      <c r="M145" s="230"/>
      <c r="AB145" s="252" t="s">
        <v>82</v>
      </c>
      <c r="AC145" s="252"/>
      <c r="AD145" s="252"/>
      <c r="AE145" s="252"/>
      <c r="AF145" s="252"/>
      <c r="AG145" s="252">
        <f t="shared" si="20"/>
        <v>0</v>
      </c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2"/>
      <c r="BW145" s="252"/>
      <c r="BX145" s="252"/>
      <c r="BY145" s="252">
        <f t="shared" si="17"/>
        <v>0</v>
      </c>
      <c r="EB145" s="253"/>
      <c r="EC145" s="252" t="s">
        <v>126</v>
      </c>
      <c r="ED145" s="252" t="s">
        <v>126</v>
      </c>
      <c r="EE145" s="252" t="s">
        <v>126</v>
      </c>
      <c r="EF145" s="252" t="s">
        <v>126</v>
      </c>
      <c r="EG145" s="252" t="s">
        <v>126</v>
      </c>
      <c r="EH145" s="252" t="s">
        <v>126</v>
      </c>
      <c r="EI145" s="252" t="s">
        <v>126</v>
      </c>
      <c r="EJ145" s="252" t="s">
        <v>126</v>
      </c>
      <c r="EK145" s="252" t="s">
        <v>126</v>
      </c>
      <c r="EL145" s="252" t="s">
        <v>126</v>
      </c>
      <c r="EM145" s="252" t="s">
        <v>126</v>
      </c>
      <c r="EN145" s="252" t="s">
        <v>126</v>
      </c>
      <c r="EO145" s="252" t="s">
        <v>126</v>
      </c>
      <c r="EP145" s="252" t="s">
        <v>126</v>
      </c>
      <c r="EQ145" s="252" t="s">
        <v>126</v>
      </c>
      <c r="ER145" s="252" t="s">
        <v>126</v>
      </c>
      <c r="ES145" s="252" t="s">
        <v>126</v>
      </c>
      <c r="ET145" s="252" t="s">
        <v>126</v>
      </c>
      <c r="EU145" s="252" t="s">
        <v>126</v>
      </c>
      <c r="EV145" s="252" t="s">
        <v>126</v>
      </c>
      <c r="EW145" s="252" t="s">
        <v>126</v>
      </c>
      <c r="EX145" s="252" t="s">
        <v>126</v>
      </c>
      <c r="EY145" s="252" t="s">
        <v>126</v>
      </c>
      <c r="EZ145" s="252" t="s">
        <v>126</v>
      </c>
      <c r="FA145" s="252" t="s">
        <v>126</v>
      </c>
      <c r="FB145" s="252" t="s">
        <v>126</v>
      </c>
      <c r="FC145" s="252" t="s">
        <v>126</v>
      </c>
      <c r="FD145" s="252" t="s">
        <v>126</v>
      </c>
      <c r="FE145" s="252" t="s">
        <v>126</v>
      </c>
      <c r="FF145" s="252" t="s">
        <v>126</v>
      </c>
      <c r="FG145" s="252" t="s">
        <v>126</v>
      </c>
      <c r="FH145" s="252" t="s">
        <v>126</v>
      </c>
      <c r="FI145" s="252" t="s">
        <v>126</v>
      </c>
      <c r="FJ145" s="252" t="s">
        <v>126</v>
      </c>
      <c r="FK145" s="252" t="s">
        <v>126</v>
      </c>
      <c r="FL145" s="252" t="s">
        <v>126</v>
      </c>
      <c r="FM145" s="252" t="s">
        <v>126</v>
      </c>
      <c r="FN145" s="252" t="s">
        <v>126</v>
      </c>
      <c r="FO145" s="252" t="s">
        <v>126</v>
      </c>
      <c r="FP145" s="252" t="s">
        <v>126</v>
      </c>
      <c r="FQ145" s="252" t="s">
        <v>126</v>
      </c>
      <c r="FR145" s="252" t="s">
        <v>126</v>
      </c>
      <c r="FS145" s="252" t="s">
        <v>126</v>
      </c>
      <c r="FT145" s="252" t="s">
        <v>126</v>
      </c>
      <c r="FU145" s="252" t="s">
        <v>126</v>
      </c>
      <c r="FV145" s="252"/>
      <c r="FW145" s="252"/>
      <c r="FX145" s="252"/>
      <c r="FY145" s="252"/>
      <c r="FZ145" s="252"/>
      <c r="GA145" s="252"/>
      <c r="GB145" s="252"/>
      <c r="GC145" s="225">
        <f aca="true" t="shared" si="61" ref="GC145:HP145">IF(GC112=32,EC145,"")</f>
      </c>
      <c r="GD145" s="185">
        <f t="shared" si="61"/>
      </c>
      <c r="GE145" s="185">
        <f t="shared" si="61"/>
      </c>
      <c r="GF145" s="185">
        <f t="shared" si="61"/>
      </c>
      <c r="GG145" s="230">
        <f t="shared" si="61"/>
      </c>
      <c r="GH145" s="225">
        <f t="shared" si="61"/>
      </c>
      <c r="GI145" s="185">
        <f t="shared" si="61"/>
      </c>
      <c r="GJ145" s="185">
        <f t="shared" si="61"/>
      </c>
      <c r="GK145" s="185">
        <f t="shared" si="61"/>
      </c>
      <c r="GL145" s="230">
        <f t="shared" si="61"/>
      </c>
      <c r="GM145" s="225">
        <f t="shared" si="61"/>
      </c>
      <c r="GN145" s="185">
        <f t="shared" si="61"/>
      </c>
      <c r="GO145" s="185">
        <f t="shared" si="61"/>
      </c>
      <c r="GP145" s="185">
        <f t="shared" si="61"/>
      </c>
      <c r="GQ145" s="230">
        <f t="shared" si="61"/>
      </c>
      <c r="GR145" s="225">
        <f t="shared" si="61"/>
      </c>
      <c r="GS145" s="185">
        <f t="shared" si="61"/>
      </c>
      <c r="GT145" s="185">
        <f t="shared" si="61"/>
      </c>
      <c r="GU145" s="185">
        <f t="shared" si="61"/>
      </c>
      <c r="GV145" s="185">
        <f t="shared" si="61"/>
      </c>
      <c r="GW145" s="225">
        <f t="shared" si="61"/>
      </c>
      <c r="GX145" s="185">
        <f t="shared" si="61"/>
      </c>
      <c r="GY145" s="185">
        <f t="shared" si="61"/>
      </c>
      <c r="GZ145" s="185">
        <f t="shared" si="61"/>
      </c>
      <c r="HA145" s="230">
        <f t="shared" si="61"/>
      </c>
      <c r="HB145" s="185">
        <f t="shared" si="61"/>
      </c>
      <c r="HC145" s="185">
        <f t="shared" si="61"/>
      </c>
      <c r="HD145" s="185">
        <f t="shared" si="61"/>
      </c>
      <c r="HE145" s="185">
        <f t="shared" si="61"/>
      </c>
      <c r="HF145" s="185">
        <f t="shared" si="61"/>
      </c>
      <c r="HG145" s="225">
        <f t="shared" si="61"/>
      </c>
      <c r="HH145" s="185">
        <f t="shared" si="61"/>
      </c>
      <c r="HI145" s="185">
        <f t="shared" si="61"/>
      </c>
      <c r="HJ145" s="185">
        <f t="shared" si="61"/>
      </c>
      <c r="HK145" s="230">
        <f t="shared" si="61"/>
      </c>
      <c r="HL145" s="225">
        <f t="shared" si="61"/>
      </c>
      <c r="HM145" s="185">
        <f t="shared" si="61"/>
      </c>
      <c r="HN145" s="185">
        <f t="shared" si="61"/>
      </c>
      <c r="HO145" s="185">
        <f t="shared" si="61"/>
      </c>
      <c r="HP145" s="230">
        <f t="shared" si="61"/>
      </c>
      <c r="HQ145" s="185"/>
      <c r="HR145" s="185"/>
      <c r="HS145" s="185"/>
      <c r="HT145" s="185"/>
      <c r="HU145" s="185"/>
      <c r="HV145" s="185"/>
    </row>
    <row r="146" spans="1:230" ht="18" customHeight="1">
      <c r="A146" s="187"/>
      <c r="B146" s="187"/>
      <c r="C146" s="279"/>
      <c r="D146" s="187">
        <v>3</v>
      </c>
      <c r="E146" s="187"/>
      <c r="F146" s="187"/>
      <c r="G146" s="185"/>
      <c r="H146" s="279"/>
      <c r="I146" s="185"/>
      <c r="J146" s="185"/>
      <c r="K146" s="185"/>
      <c r="L146" s="185"/>
      <c r="M146" s="230"/>
      <c r="AB146" s="252" t="s">
        <v>96</v>
      </c>
      <c r="AC146" s="252">
        <f>CL106</f>
        <v>0</v>
      </c>
      <c r="AD146" s="252">
        <f>CM106</f>
        <v>0</v>
      </c>
      <c r="AE146" s="252">
        <f>CN106</f>
        <v>0</v>
      </c>
      <c r="AF146" s="252">
        <f>CO106</f>
        <v>0</v>
      </c>
      <c r="AG146" s="252">
        <f t="shared" si="20"/>
        <v>0</v>
      </c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  <c r="BE146" s="252"/>
      <c r="BF146" s="252"/>
      <c r="BG146" s="252"/>
      <c r="BH146" s="252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2"/>
      <c r="BS146" s="252"/>
      <c r="BT146" s="252"/>
      <c r="BU146" s="252"/>
      <c r="BV146" s="252"/>
      <c r="BW146" s="252"/>
      <c r="BX146">
        <f>SUM(BZ146:DM146)</f>
        <v>0</v>
      </c>
      <c r="BY146" s="252">
        <f t="shared" si="17"/>
        <v>0</v>
      </c>
      <c r="BZ146">
        <f>IF(GC112=14,BZ112,0)</f>
        <v>0</v>
      </c>
      <c r="CA146">
        <f aca="true" t="shared" si="62" ref="CA146:DM146">IF(GD112=14,CA112,0)</f>
        <v>0</v>
      </c>
      <c r="CB146">
        <f t="shared" si="62"/>
        <v>0</v>
      </c>
      <c r="CC146">
        <f t="shared" si="62"/>
        <v>0</v>
      </c>
      <c r="CD146">
        <f t="shared" si="62"/>
        <v>0</v>
      </c>
      <c r="CE146">
        <f t="shared" si="62"/>
        <v>0</v>
      </c>
      <c r="CF146">
        <f t="shared" si="62"/>
        <v>0</v>
      </c>
      <c r="CG146">
        <f t="shared" si="62"/>
        <v>0</v>
      </c>
      <c r="CH146">
        <f t="shared" si="62"/>
        <v>0</v>
      </c>
      <c r="CI146">
        <f t="shared" si="62"/>
        <v>0</v>
      </c>
      <c r="CJ146">
        <f t="shared" si="62"/>
        <v>0</v>
      </c>
      <c r="CK146">
        <f t="shared" si="62"/>
        <v>0</v>
      </c>
      <c r="CL146">
        <f t="shared" si="62"/>
        <v>0</v>
      </c>
      <c r="CM146">
        <f t="shared" si="62"/>
        <v>0</v>
      </c>
      <c r="CN146">
        <f t="shared" si="62"/>
        <v>0</v>
      </c>
      <c r="CO146">
        <f t="shared" si="62"/>
        <v>0</v>
      </c>
      <c r="CP146">
        <f t="shared" si="62"/>
        <v>0</v>
      </c>
      <c r="CQ146">
        <f t="shared" si="62"/>
        <v>0</v>
      </c>
      <c r="CR146">
        <f t="shared" si="62"/>
        <v>0</v>
      </c>
      <c r="CS146">
        <f t="shared" si="62"/>
        <v>0</v>
      </c>
      <c r="CT146">
        <f t="shared" si="62"/>
        <v>0</v>
      </c>
      <c r="CU146">
        <f t="shared" si="62"/>
        <v>0</v>
      </c>
      <c r="CV146">
        <f t="shared" si="62"/>
        <v>0</v>
      </c>
      <c r="CW146">
        <f t="shared" si="62"/>
        <v>0</v>
      </c>
      <c r="CX146">
        <f t="shared" si="62"/>
        <v>0</v>
      </c>
      <c r="CY146">
        <f t="shared" si="62"/>
        <v>0</v>
      </c>
      <c r="CZ146">
        <f t="shared" si="62"/>
        <v>0</v>
      </c>
      <c r="DA146">
        <f t="shared" si="62"/>
        <v>0</v>
      </c>
      <c r="DB146">
        <f t="shared" si="62"/>
        <v>0</v>
      </c>
      <c r="DC146">
        <f t="shared" si="62"/>
        <v>0</v>
      </c>
      <c r="DD146">
        <f t="shared" si="62"/>
        <v>0</v>
      </c>
      <c r="DE146">
        <f t="shared" si="62"/>
        <v>0</v>
      </c>
      <c r="DF146">
        <f t="shared" si="62"/>
        <v>0</v>
      </c>
      <c r="DG146">
        <f t="shared" si="62"/>
        <v>0</v>
      </c>
      <c r="DH146">
        <f t="shared" si="62"/>
        <v>0</v>
      </c>
      <c r="DI146">
        <f t="shared" si="62"/>
        <v>0</v>
      </c>
      <c r="DJ146">
        <f t="shared" si="62"/>
        <v>0</v>
      </c>
      <c r="DK146">
        <f t="shared" si="62"/>
        <v>0</v>
      </c>
      <c r="DL146">
        <f t="shared" si="62"/>
        <v>0</v>
      </c>
      <c r="DM146">
        <f t="shared" si="62"/>
        <v>0</v>
      </c>
      <c r="EB146" s="252"/>
      <c r="GC146" s="252"/>
      <c r="HQ146" s="185"/>
      <c r="HR146" s="185"/>
      <c r="HS146" s="185"/>
      <c r="HT146" s="185"/>
      <c r="HU146" s="185"/>
      <c r="HV146" s="185"/>
    </row>
    <row r="147" spans="1:117" ht="18" customHeight="1">
      <c r="A147" s="187"/>
      <c r="B147" s="187"/>
      <c r="C147" s="279"/>
      <c r="D147" s="187">
        <v>4</v>
      </c>
      <c r="E147" s="187"/>
      <c r="F147" s="187"/>
      <c r="G147" s="185"/>
      <c r="H147" s="279"/>
      <c r="I147" s="185"/>
      <c r="J147" s="185"/>
      <c r="K147" s="185"/>
      <c r="L147" s="185"/>
      <c r="M147" s="230"/>
      <c r="AB147" s="252" t="s">
        <v>42</v>
      </c>
      <c r="AC147" s="252"/>
      <c r="AD147" s="252"/>
      <c r="AE147" s="252"/>
      <c r="AF147" s="252"/>
      <c r="AG147" s="252">
        <f t="shared" si="20"/>
        <v>0</v>
      </c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  <c r="BB147" s="252"/>
      <c r="BC147" s="252"/>
      <c r="BD147" s="252"/>
      <c r="BE147" s="252"/>
      <c r="BF147" s="252"/>
      <c r="BG147" s="252"/>
      <c r="BH147" s="252"/>
      <c r="BI147" s="252"/>
      <c r="BJ147" s="252"/>
      <c r="BK147" s="252"/>
      <c r="BL147" s="252"/>
      <c r="BM147" s="252"/>
      <c r="BN147" s="252"/>
      <c r="BO147" s="252"/>
      <c r="BP147" s="252"/>
      <c r="BQ147" s="252"/>
      <c r="BR147" s="252"/>
      <c r="BS147" s="252"/>
      <c r="BT147" s="252"/>
      <c r="BU147" s="252"/>
      <c r="BV147" s="252"/>
      <c r="BW147" s="252"/>
      <c r="BX147">
        <f>SUM(BZ147:DM147)</f>
        <v>0</v>
      </c>
      <c r="BY147">
        <f aca="true" t="shared" si="63" ref="BY147:BY178">SUM(AC147:BX147)</f>
        <v>0</v>
      </c>
      <c r="BZ147">
        <f>IF(GC112=15,BZ112,0)</f>
        <v>0</v>
      </c>
      <c r="CA147">
        <f aca="true" t="shared" si="64" ref="CA147:DM147">IF(GD112=15,CA112,0)</f>
        <v>0</v>
      </c>
      <c r="CB147">
        <f t="shared" si="64"/>
        <v>0</v>
      </c>
      <c r="CC147">
        <f t="shared" si="64"/>
        <v>0</v>
      </c>
      <c r="CD147">
        <f t="shared" si="64"/>
        <v>0</v>
      </c>
      <c r="CE147">
        <f t="shared" si="64"/>
        <v>0</v>
      </c>
      <c r="CF147">
        <f t="shared" si="64"/>
        <v>0</v>
      </c>
      <c r="CG147">
        <f t="shared" si="64"/>
        <v>0</v>
      </c>
      <c r="CH147">
        <f t="shared" si="64"/>
        <v>0</v>
      </c>
      <c r="CI147">
        <f t="shared" si="64"/>
        <v>0</v>
      </c>
      <c r="CJ147">
        <f t="shared" si="64"/>
        <v>0</v>
      </c>
      <c r="CK147">
        <f t="shared" si="64"/>
        <v>0</v>
      </c>
      <c r="CL147">
        <f t="shared" si="64"/>
        <v>0</v>
      </c>
      <c r="CM147">
        <f t="shared" si="64"/>
        <v>0</v>
      </c>
      <c r="CN147">
        <f t="shared" si="64"/>
        <v>0</v>
      </c>
      <c r="CO147">
        <f t="shared" si="64"/>
        <v>0</v>
      </c>
      <c r="CP147">
        <f t="shared" si="64"/>
        <v>0</v>
      </c>
      <c r="CQ147">
        <f t="shared" si="64"/>
        <v>0</v>
      </c>
      <c r="CR147">
        <f t="shared" si="64"/>
        <v>0</v>
      </c>
      <c r="CS147">
        <f t="shared" si="64"/>
        <v>0</v>
      </c>
      <c r="CT147">
        <f t="shared" si="64"/>
        <v>0</v>
      </c>
      <c r="CU147">
        <f t="shared" si="64"/>
        <v>0</v>
      </c>
      <c r="CV147">
        <f t="shared" si="64"/>
        <v>0</v>
      </c>
      <c r="CW147">
        <f t="shared" si="64"/>
        <v>0</v>
      </c>
      <c r="CX147">
        <f t="shared" si="64"/>
        <v>0</v>
      </c>
      <c r="CY147">
        <f t="shared" si="64"/>
        <v>0</v>
      </c>
      <c r="CZ147">
        <f t="shared" si="64"/>
        <v>0</v>
      </c>
      <c r="DA147">
        <f t="shared" si="64"/>
        <v>0</v>
      </c>
      <c r="DB147">
        <f t="shared" si="64"/>
        <v>0</v>
      </c>
      <c r="DC147">
        <f t="shared" si="64"/>
        <v>0</v>
      </c>
      <c r="DD147">
        <f t="shared" si="64"/>
        <v>0</v>
      </c>
      <c r="DE147">
        <f t="shared" si="64"/>
        <v>0</v>
      </c>
      <c r="DF147">
        <f t="shared" si="64"/>
        <v>0</v>
      </c>
      <c r="DG147">
        <f t="shared" si="64"/>
        <v>0</v>
      </c>
      <c r="DH147">
        <f t="shared" si="64"/>
        <v>0</v>
      </c>
      <c r="DI147">
        <f t="shared" si="64"/>
        <v>0</v>
      </c>
      <c r="DJ147">
        <f t="shared" si="64"/>
        <v>0</v>
      </c>
      <c r="DK147">
        <f t="shared" si="64"/>
        <v>0</v>
      </c>
      <c r="DL147">
        <f t="shared" si="64"/>
        <v>0</v>
      </c>
      <c r="DM147">
        <f t="shared" si="64"/>
        <v>0</v>
      </c>
    </row>
    <row r="148" spans="1:117" ht="18" customHeight="1">
      <c r="A148" s="187"/>
      <c r="B148" s="187"/>
      <c r="C148" s="279"/>
      <c r="D148" s="187">
        <v>5</v>
      </c>
      <c r="E148" s="187"/>
      <c r="F148" s="187"/>
      <c r="G148" s="185"/>
      <c r="H148" s="279"/>
      <c r="I148" s="185"/>
      <c r="J148" s="185"/>
      <c r="K148" s="185"/>
      <c r="L148" s="185"/>
      <c r="M148" s="230"/>
      <c r="AB148" s="252" t="s">
        <v>58</v>
      </c>
      <c r="AC148" s="252"/>
      <c r="AD148" s="252"/>
      <c r="AE148" s="252"/>
      <c r="AF148" s="252"/>
      <c r="AG148" s="252">
        <f t="shared" si="20"/>
        <v>0</v>
      </c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  <c r="AY148" s="252"/>
      <c r="AZ148" s="252"/>
      <c r="BA148" s="252"/>
      <c r="BB148" s="252"/>
      <c r="BC148" s="252"/>
      <c r="BD148" s="252"/>
      <c r="BE148" s="252"/>
      <c r="BF148" s="252"/>
      <c r="BG148" s="252"/>
      <c r="BH148" s="252"/>
      <c r="BI148" s="252"/>
      <c r="BJ148" s="252"/>
      <c r="BK148" s="252"/>
      <c r="BL148" s="252"/>
      <c r="BM148" s="252"/>
      <c r="BN148" s="252"/>
      <c r="BO148" s="252"/>
      <c r="BP148" s="252"/>
      <c r="BQ148" s="252"/>
      <c r="BR148" s="252"/>
      <c r="BS148" s="252"/>
      <c r="BT148" s="252"/>
      <c r="BU148" s="252"/>
      <c r="BV148" s="252"/>
      <c r="BW148" s="252"/>
      <c r="BX148">
        <f>SUM(BZ148:DM148)</f>
        <v>0</v>
      </c>
      <c r="BY148">
        <f t="shared" si="63"/>
        <v>0</v>
      </c>
      <c r="BZ148">
        <f>IF(GC112=16,BZ112,0)</f>
        <v>0</v>
      </c>
      <c r="CA148">
        <f aca="true" t="shared" si="65" ref="CA148:DM148">IF(GD112=16,CA112,0)</f>
        <v>0</v>
      </c>
      <c r="CB148">
        <f t="shared" si="65"/>
        <v>0</v>
      </c>
      <c r="CC148">
        <f t="shared" si="65"/>
        <v>0</v>
      </c>
      <c r="CD148">
        <f t="shared" si="65"/>
        <v>0</v>
      </c>
      <c r="CE148">
        <f t="shared" si="65"/>
        <v>0</v>
      </c>
      <c r="CF148">
        <f t="shared" si="65"/>
        <v>0</v>
      </c>
      <c r="CG148">
        <f t="shared" si="65"/>
        <v>0</v>
      </c>
      <c r="CH148">
        <f t="shared" si="65"/>
        <v>0</v>
      </c>
      <c r="CI148">
        <f t="shared" si="65"/>
        <v>0</v>
      </c>
      <c r="CJ148">
        <f t="shared" si="65"/>
        <v>0</v>
      </c>
      <c r="CK148">
        <f t="shared" si="65"/>
        <v>0</v>
      </c>
      <c r="CL148">
        <f t="shared" si="65"/>
        <v>0</v>
      </c>
      <c r="CM148">
        <f t="shared" si="65"/>
        <v>0</v>
      </c>
      <c r="CN148">
        <f t="shared" si="65"/>
        <v>0</v>
      </c>
      <c r="CO148">
        <f t="shared" si="65"/>
        <v>0</v>
      </c>
      <c r="CP148">
        <f t="shared" si="65"/>
        <v>0</v>
      </c>
      <c r="CQ148">
        <f t="shared" si="65"/>
        <v>0</v>
      </c>
      <c r="CR148">
        <f t="shared" si="65"/>
        <v>0</v>
      </c>
      <c r="CS148">
        <f t="shared" si="65"/>
        <v>0</v>
      </c>
      <c r="CT148">
        <f t="shared" si="65"/>
        <v>0</v>
      </c>
      <c r="CU148">
        <f t="shared" si="65"/>
        <v>0</v>
      </c>
      <c r="CV148">
        <f t="shared" si="65"/>
        <v>0</v>
      </c>
      <c r="CW148">
        <f t="shared" si="65"/>
        <v>0</v>
      </c>
      <c r="CX148">
        <f t="shared" si="65"/>
        <v>0</v>
      </c>
      <c r="CY148">
        <f t="shared" si="65"/>
        <v>0</v>
      </c>
      <c r="CZ148">
        <f t="shared" si="65"/>
        <v>0</v>
      </c>
      <c r="DA148">
        <f t="shared" si="65"/>
        <v>0</v>
      </c>
      <c r="DB148">
        <f t="shared" si="65"/>
        <v>0</v>
      </c>
      <c r="DC148">
        <f t="shared" si="65"/>
        <v>0</v>
      </c>
      <c r="DD148">
        <f t="shared" si="65"/>
        <v>0</v>
      </c>
      <c r="DE148">
        <f t="shared" si="65"/>
        <v>0</v>
      </c>
      <c r="DF148">
        <f t="shared" si="65"/>
        <v>0</v>
      </c>
      <c r="DG148">
        <f t="shared" si="65"/>
        <v>0</v>
      </c>
      <c r="DH148">
        <f t="shared" si="65"/>
        <v>0</v>
      </c>
      <c r="DI148">
        <f t="shared" si="65"/>
        <v>0</v>
      </c>
      <c r="DJ148">
        <f t="shared" si="65"/>
        <v>0</v>
      </c>
      <c r="DK148">
        <f t="shared" si="65"/>
        <v>0</v>
      </c>
      <c r="DL148">
        <f t="shared" si="65"/>
        <v>0</v>
      </c>
      <c r="DM148">
        <f t="shared" si="65"/>
        <v>0</v>
      </c>
    </row>
    <row r="149" spans="1:106" ht="18" customHeight="1">
      <c r="A149" s="185"/>
      <c r="B149" s="185"/>
      <c r="C149" s="279"/>
      <c r="D149" s="185">
        <v>6</v>
      </c>
      <c r="E149" s="185"/>
      <c r="F149" s="185"/>
      <c r="G149" s="185"/>
      <c r="H149" s="279"/>
      <c r="I149" s="185"/>
      <c r="J149" s="185"/>
      <c r="K149" s="185"/>
      <c r="L149" s="185"/>
      <c r="M149" s="230"/>
      <c r="AB149" s="252" t="s">
        <v>188</v>
      </c>
      <c r="AC149" s="252"/>
      <c r="AD149" s="252"/>
      <c r="AE149" s="252"/>
      <c r="AF149" s="252"/>
      <c r="AG149" s="252">
        <f t="shared" si="20"/>
        <v>0</v>
      </c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  <c r="BB149" s="252"/>
      <c r="BC149" s="252"/>
      <c r="BD149" s="252"/>
      <c r="BE149" s="252"/>
      <c r="BF149" s="252"/>
      <c r="BG149" s="252"/>
      <c r="BH149" s="252"/>
      <c r="BI149" s="252"/>
      <c r="BJ149" s="252"/>
      <c r="BK149" s="252"/>
      <c r="BL149" s="252"/>
      <c r="BM149" s="252"/>
      <c r="BN149" s="252"/>
      <c r="BO149" s="252"/>
      <c r="BP149" s="252"/>
      <c r="BQ149" s="252"/>
      <c r="BR149" s="252"/>
      <c r="BS149" s="252"/>
      <c r="BT149" s="252"/>
      <c r="BU149" s="252"/>
      <c r="BV149" s="252"/>
      <c r="BW149" s="252"/>
      <c r="BX149" s="252"/>
      <c r="BY149" s="252">
        <f t="shared" si="63"/>
        <v>0</v>
      </c>
      <c r="DB149" s="252"/>
    </row>
    <row r="150" spans="1:117" ht="18" customHeight="1">
      <c r="A150" s="185"/>
      <c r="B150" s="185"/>
      <c r="C150" s="279"/>
      <c r="D150" s="185">
        <v>7</v>
      </c>
      <c r="E150" s="185"/>
      <c r="F150" s="185"/>
      <c r="G150" s="185"/>
      <c r="H150" s="279"/>
      <c r="I150" s="185"/>
      <c r="J150" s="185"/>
      <c r="K150" s="185"/>
      <c r="L150" s="185"/>
      <c r="M150" s="230"/>
      <c r="AB150" s="252" t="s">
        <v>47</v>
      </c>
      <c r="AC150" s="252">
        <f aca="true" t="shared" si="66" ref="AC150:AF151">CP106</f>
        <v>0</v>
      </c>
      <c r="AD150" s="252">
        <f t="shared" si="66"/>
        <v>0</v>
      </c>
      <c r="AE150" s="252">
        <f t="shared" si="66"/>
        <v>0</v>
      </c>
      <c r="AF150" s="252">
        <f t="shared" si="66"/>
        <v>0</v>
      </c>
      <c r="AG150" s="252">
        <f t="shared" si="20"/>
        <v>0</v>
      </c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2"/>
      <c r="BD150" s="252"/>
      <c r="BE150" s="252"/>
      <c r="BF150" s="252"/>
      <c r="BG150" s="252"/>
      <c r="BH150" s="252"/>
      <c r="BI150" s="252"/>
      <c r="BJ150" s="252"/>
      <c r="BK150" s="252"/>
      <c r="BL150" s="252"/>
      <c r="BM150" s="252"/>
      <c r="BN150" s="252"/>
      <c r="BO150" s="252"/>
      <c r="BP150" s="252"/>
      <c r="BQ150" s="252"/>
      <c r="BR150" s="252"/>
      <c r="BS150" s="252"/>
      <c r="BT150" s="252"/>
      <c r="BU150" s="252"/>
      <c r="BV150" s="252"/>
      <c r="BW150" s="252"/>
      <c r="BX150">
        <f>SUM(BZ150:DM150)</f>
        <v>0</v>
      </c>
      <c r="BY150" s="252">
        <f t="shared" si="63"/>
        <v>0</v>
      </c>
      <c r="BZ150">
        <f>IF(GC112=17,BZ112,0)</f>
        <v>0</v>
      </c>
      <c r="CA150">
        <f aca="true" t="shared" si="67" ref="CA150:DM150">IF(GD112=17,CA112,0)</f>
        <v>0</v>
      </c>
      <c r="CB150">
        <f t="shared" si="67"/>
        <v>0</v>
      </c>
      <c r="CC150">
        <f t="shared" si="67"/>
        <v>0</v>
      </c>
      <c r="CD150">
        <f t="shared" si="67"/>
        <v>0</v>
      </c>
      <c r="CE150">
        <f t="shared" si="67"/>
        <v>0</v>
      </c>
      <c r="CF150">
        <f t="shared" si="67"/>
        <v>0</v>
      </c>
      <c r="CG150">
        <f t="shared" si="67"/>
        <v>0</v>
      </c>
      <c r="CH150">
        <f t="shared" si="67"/>
        <v>0</v>
      </c>
      <c r="CI150">
        <f t="shared" si="67"/>
        <v>0</v>
      </c>
      <c r="CJ150">
        <f t="shared" si="67"/>
        <v>0</v>
      </c>
      <c r="CK150">
        <f t="shared" si="67"/>
        <v>0</v>
      </c>
      <c r="CL150">
        <f t="shared" si="67"/>
        <v>0</v>
      </c>
      <c r="CM150">
        <f t="shared" si="67"/>
        <v>0</v>
      </c>
      <c r="CN150">
        <f t="shared" si="67"/>
        <v>0</v>
      </c>
      <c r="CO150">
        <f t="shared" si="67"/>
        <v>0</v>
      </c>
      <c r="CP150">
        <f t="shared" si="67"/>
        <v>0</v>
      </c>
      <c r="CQ150">
        <f t="shared" si="67"/>
        <v>0</v>
      </c>
      <c r="CR150">
        <f t="shared" si="67"/>
        <v>0</v>
      </c>
      <c r="CS150">
        <f t="shared" si="67"/>
        <v>0</v>
      </c>
      <c r="CT150">
        <f t="shared" si="67"/>
        <v>0</v>
      </c>
      <c r="CU150">
        <f t="shared" si="67"/>
        <v>0</v>
      </c>
      <c r="CV150">
        <f t="shared" si="67"/>
        <v>0</v>
      </c>
      <c r="CW150">
        <f t="shared" si="67"/>
        <v>0</v>
      </c>
      <c r="CX150">
        <f t="shared" si="67"/>
        <v>0</v>
      </c>
      <c r="CY150">
        <f t="shared" si="67"/>
        <v>0</v>
      </c>
      <c r="CZ150">
        <f t="shared" si="67"/>
        <v>0</v>
      </c>
      <c r="DA150">
        <f t="shared" si="67"/>
        <v>0</v>
      </c>
      <c r="DB150">
        <f t="shared" si="67"/>
        <v>0</v>
      </c>
      <c r="DC150">
        <f t="shared" si="67"/>
        <v>0</v>
      </c>
      <c r="DD150">
        <f t="shared" si="67"/>
        <v>0</v>
      </c>
      <c r="DE150">
        <f t="shared" si="67"/>
        <v>0</v>
      </c>
      <c r="DF150">
        <f t="shared" si="67"/>
        <v>0</v>
      </c>
      <c r="DG150">
        <f t="shared" si="67"/>
        <v>0</v>
      </c>
      <c r="DH150">
        <f t="shared" si="67"/>
        <v>0</v>
      </c>
      <c r="DI150">
        <f t="shared" si="67"/>
        <v>0</v>
      </c>
      <c r="DJ150">
        <f t="shared" si="67"/>
        <v>0</v>
      </c>
      <c r="DK150">
        <f t="shared" si="67"/>
        <v>0</v>
      </c>
      <c r="DL150">
        <f t="shared" si="67"/>
        <v>0</v>
      </c>
      <c r="DM150">
        <f t="shared" si="67"/>
        <v>0</v>
      </c>
    </row>
    <row r="151" spans="1:106" ht="18" customHeight="1" thickBot="1">
      <c r="A151" s="185"/>
      <c r="B151" s="185"/>
      <c r="C151" s="280"/>
      <c r="D151" s="185">
        <v>8</v>
      </c>
      <c r="E151" s="185"/>
      <c r="F151" s="185"/>
      <c r="G151" s="185"/>
      <c r="H151" s="280"/>
      <c r="I151" s="185"/>
      <c r="J151" s="185"/>
      <c r="K151" s="185"/>
      <c r="L151" s="185"/>
      <c r="M151" s="230"/>
      <c r="AB151" s="252" t="s">
        <v>52</v>
      </c>
      <c r="AC151" s="252">
        <f t="shared" si="66"/>
        <v>0</v>
      </c>
      <c r="AD151" s="252">
        <f t="shared" si="66"/>
        <v>0</v>
      </c>
      <c r="AE151" s="252">
        <f t="shared" si="66"/>
        <v>0</v>
      </c>
      <c r="AF151" s="252">
        <f t="shared" si="66"/>
        <v>0</v>
      </c>
      <c r="AG151" s="252">
        <f t="shared" si="20"/>
        <v>0</v>
      </c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52"/>
      <c r="BG151" s="252"/>
      <c r="BH151" s="252"/>
      <c r="BI151" s="252"/>
      <c r="BJ151" s="252"/>
      <c r="BK151" s="252"/>
      <c r="BL151" s="252"/>
      <c r="BM151" s="252"/>
      <c r="BN151" s="252"/>
      <c r="BO151" s="252"/>
      <c r="BP151" s="252"/>
      <c r="BQ151" s="252"/>
      <c r="BR151" s="252"/>
      <c r="BS151" s="252"/>
      <c r="BT151" s="252"/>
      <c r="BU151" s="252"/>
      <c r="BV151" s="252"/>
      <c r="BW151" s="252"/>
      <c r="BX151" s="252"/>
      <c r="BY151">
        <f t="shared" si="63"/>
        <v>0</v>
      </c>
      <c r="DB151" s="252"/>
    </row>
    <row r="152" spans="1:106" ht="18" customHeight="1" thickTop="1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230"/>
      <c r="AB152" s="252" t="s">
        <v>112</v>
      </c>
      <c r="AC152" s="252"/>
      <c r="AD152" s="252"/>
      <c r="AE152" s="252"/>
      <c r="AF152" s="252"/>
      <c r="AG152" s="252">
        <f t="shared" si="20"/>
        <v>0</v>
      </c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  <c r="BB152" s="252"/>
      <c r="BC152" s="252"/>
      <c r="BD152" s="252"/>
      <c r="BE152" s="252"/>
      <c r="BF152" s="252"/>
      <c r="BG152" s="252"/>
      <c r="BH152" s="252"/>
      <c r="BI152" s="252"/>
      <c r="BJ152" s="252"/>
      <c r="BK152" s="252"/>
      <c r="BL152" s="252"/>
      <c r="BM152" s="252"/>
      <c r="BN152" s="252"/>
      <c r="BO152" s="252"/>
      <c r="BP152" s="252"/>
      <c r="BQ152" s="252"/>
      <c r="BR152" s="252"/>
      <c r="BS152" s="252"/>
      <c r="BT152" s="252"/>
      <c r="BU152" s="252"/>
      <c r="BV152" s="252"/>
      <c r="BW152" s="252"/>
      <c r="BX152" s="252"/>
      <c r="BY152">
        <f t="shared" si="63"/>
        <v>0</v>
      </c>
      <c r="DB152" s="252"/>
    </row>
    <row r="153" spans="1:117" ht="18" customHeight="1">
      <c r="A153" s="185" t="s">
        <v>149</v>
      </c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230"/>
      <c r="AB153" s="252" t="s">
        <v>114</v>
      </c>
      <c r="AC153" s="252"/>
      <c r="AD153" s="252"/>
      <c r="AE153" s="252"/>
      <c r="AF153" s="252"/>
      <c r="AG153" s="252">
        <f t="shared" si="20"/>
        <v>0</v>
      </c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52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52"/>
      <c r="BT153" s="252"/>
      <c r="BU153" s="252"/>
      <c r="BV153" s="252"/>
      <c r="BW153" s="252"/>
      <c r="BX153">
        <f>SUM(BZ153:DM153)</f>
        <v>0</v>
      </c>
      <c r="BY153" s="252">
        <f t="shared" si="63"/>
        <v>0</v>
      </c>
      <c r="BZ153">
        <f>IF(GC112=18,BZ112,0)</f>
        <v>0</v>
      </c>
      <c r="CA153">
        <f aca="true" t="shared" si="68" ref="CA153:DM153">IF(GD112=18,CA112,0)</f>
        <v>0</v>
      </c>
      <c r="CB153">
        <f t="shared" si="68"/>
        <v>0</v>
      </c>
      <c r="CC153">
        <f t="shared" si="68"/>
        <v>0</v>
      </c>
      <c r="CD153">
        <f t="shared" si="68"/>
        <v>0</v>
      </c>
      <c r="CE153">
        <f t="shared" si="68"/>
        <v>0</v>
      </c>
      <c r="CF153">
        <f t="shared" si="68"/>
        <v>0</v>
      </c>
      <c r="CG153">
        <f t="shared" si="68"/>
        <v>0</v>
      </c>
      <c r="CH153">
        <f t="shared" si="68"/>
        <v>0</v>
      </c>
      <c r="CI153">
        <f t="shared" si="68"/>
        <v>0</v>
      </c>
      <c r="CJ153">
        <f t="shared" si="68"/>
        <v>0</v>
      </c>
      <c r="CK153">
        <f t="shared" si="68"/>
        <v>0</v>
      </c>
      <c r="CL153">
        <f t="shared" si="68"/>
        <v>0</v>
      </c>
      <c r="CM153">
        <f t="shared" si="68"/>
        <v>0</v>
      </c>
      <c r="CN153">
        <f t="shared" si="68"/>
        <v>0</v>
      </c>
      <c r="CO153">
        <f t="shared" si="68"/>
        <v>0</v>
      </c>
      <c r="CP153">
        <f t="shared" si="68"/>
        <v>0</v>
      </c>
      <c r="CQ153">
        <f t="shared" si="68"/>
        <v>0</v>
      </c>
      <c r="CR153">
        <f t="shared" si="68"/>
        <v>0</v>
      </c>
      <c r="CS153">
        <f t="shared" si="68"/>
        <v>0</v>
      </c>
      <c r="CT153">
        <f t="shared" si="68"/>
        <v>0</v>
      </c>
      <c r="CU153">
        <f t="shared" si="68"/>
        <v>0</v>
      </c>
      <c r="CV153">
        <f t="shared" si="68"/>
        <v>0</v>
      </c>
      <c r="CW153">
        <f t="shared" si="68"/>
        <v>0</v>
      </c>
      <c r="CX153">
        <f t="shared" si="68"/>
        <v>0</v>
      </c>
      <c r="CY153">
        <f t="shared" si="68"/>
        <v>0</v>
      </c>
      <c r="CZ153">
        <f t="shared" si="68"/>
        <v>0</v>
      </c>
      <c r="DA153">
        <f t="shared" si="68"/>
        <v>0</v>
      </c>
      <c r="DB153">
        <f t="shared" si="68"/>
        <v>0</v>
      </c>
      <c r="DC153">
        <f t="shared" si="68"/>
        <v>0</v>
      </c>
      <c r="DD153">
        <f t="shared" si="68"/>
        <v>0</v>
      </c>
      <c r="DE153">
        <f t="shared" si="68"/>
        <v>0</v>
      </c>
      <c r="DF153">
        <f t="shared" si="68"/>
        <v>0</v>
      </c>
      <c r="DG153">
        <f t="shared" si="68"/>
        <v>0</v>
      </c>
      <c r="DH153">
        <f t="shared" si="68"/>
        <v>0</v>
      </c>
      <c r="DI153">
        <f t="shared" si="68"/>
        <v>0</v>
      </c>
      <c r="DJ153">
        <f t="shared" si="68"/>
        <v>0</v>
      </c>
      <c r="DK153">
        <f t="shared" si="68"/>
        <v>0</v>
      </c>
      <c r="DL153">
        <f t="shared" si="68"/>
        <v>0</v>
      </c>
      <c r="DM153">
        <f t="shared" si="68"/>
        <v>0</v>
      </c>
    </row>
    <row r="154" spans="1:117" ht="18" customHeight="1" thickBot="1">
      <c r="A154" s="185"/>
      <c r="B154" s="270" t="s">
        <v>295</v>
      </c>
      <c r="C154" s="185"/>
      <c r="D154" s="185"/>
      <c r="E154" s="185"/>
      <c r="F154" s="185"/>
      <c r="G154" s="185"/>
      <c r="H154" s="223"/>
      <c r="I154" s="270" t="s">
        <v>295</v>
      </c>
      <c r="J154" s="223"/>
      <c r="K154" s="223"/>
      <c r="L154" s="185"/>
      <c r="M154" s="230"/>
      <c r="AB154" s="252" t="s">
        <v>98</v>
      </c>
      <c r="AC154" s="252"/>
      <c r="AD154" s="252"/>
      <c r="AE154" s="252"/>
      <c r="AF154" s="252"/>
      <c r="AG154" s="252">
        <f t="shared" si="20"/>
        <v>0</v>
      </c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252"/>
      <c r="BC154" s="252"/>
      <c r="BD154" s="252"/>
      <c r="BE154" s="252"/>
      <c r="BF154" s="252"/>
      <c r="BG154" s="252"/>
      <c r="BH154" s="252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2"/>
      <c r="BS154" s="252"/>
      <c r="BT154" s="252"/>
      <c r="BU154" s="252"/>
      <c r="BV154" s="252"/>
      <c r="BW154" s="252"/>
      <c r="BX154">
        <f>SUM(BZ154:DM154)</f>
        <v>0</v>
      </c>
      <c r="BY154" s="252">
        <f t="shared" si="63"/>
        <v>0</v>
      </c>
      <c r="BZ154">
        <f>IF(GC112=19,BZ112,0)</f>
        <v>0</v>
      </c>
      <c r="CA154">
        <f aca="true" t="shared" si="69" ref="CA154:DM154">IF(GD112=19,CA112,0)</f>
        <v>0</v>
      </c>
      <c r="CB154">
        <f t="shared" si="69"/>
        <v>0</v>
      </c>
      <c r="CC154">
        <f t="shared" si="69"/>
        <v>0</v>
      </c>
      <c r="CD154">
        <f t="shared" si="69"/>
        <v>0</v>
      </c>
      <c r="CE154">
        <f t="shared" si="69"/>
        <v>0</v>
      </c>
      <c r="CF154">
        <f t="shared" si="69"/>
        <v>0</v>
      </c>
      <c r="CG154">
        <f t="shared" si="69"/>
        <v>0</v>
      </c>
      <c r="CH154">
        <f t="shared" si="69"/>
        <v>0</v>
      </c>
      <c r="CI154">
        <f t="shared" si="69"/>
        <v>0</v>
      </c>
      <c r="CJ154">
        <f t="shared" si="69"/>
        <v>0</v>
      </c>
      <c r="CK154">
        <f t="shared" si="69"/>
        <v>0</v>
      </c>
      <c r="CL154">
        <f t="shared" si="69"/>
        <v>0</v>
      </c>
      <c r="CM154">
        <f t="shared" si="69"/>
        <v>0</v>
      </c>
      <c r="CN154">
        <f t="shared" si="69"/>
        <v>0</v>
      </c>
      <c r="CO154">
        <f t="shared" si="69"/>
        <v>0</v>
      </c>
      <c r="CP154">
        <f t="shared" si="69"/>
        <v>0</v>
      </c>
      <c r="CQ154">
        <f t="shared" si="69"/>
        <v>0</v>
      </c>
      <c r="CR154">
        <f t="shared" si="69"/>
        <v>0</v>
      </c>
      <c r="CS154">
        <f t="shared" si="69"/>
        <v>0</v>
      </c>
      <c r="CT154">
        <f t="shared" si="69"/>
        <v>0</v>
      </c>
      <c r="CU154">
        <f t="shared" si="69"/>
        <v>0</v>
      </c>
      <c r="CV154">
        <f t="shared" si="69"/>
        <v>0</v>
      </c>
      <c r="CW154">
        <f t="shared" si="69"/>
        <v>0</v>
      </c>
      <c r="CX154">
        <f t="shared" si="69"/>
        <v>0</v>
      </c>
      <c r="CY154">
        <f t="shared" si="69"/>
        <v>0</v>
      </c>
      <c r="CZ154">
        <f t="shared" si="69"/>
        <v>0</v>
      </c>
      <c r="DA154">
        <f t="shared" si="69"/>
        <v>0</v>
      </c>
      <c r="DB154">
        <f t="shared" si="69"/>
        <v>0</v>
      </c>
      <c r="DC154">
        <f t="shared" si="69"/>
        <v>0</v>
      </c>
      <c r="DD154">
        <f t="shared" si="69"/>
        <v>0</v>
      </c>
      <c r="DE154">
        <f t="shared" si="69"/>
        <v>0</v>
      </c>
      <c r="DF154">
        <f t="shared" si="69"/>
        <v>0</v>
      </c>
      <c r="DG154">
        <f t="shared" si="69"/>
        <v>0</v>
      </c>
      <c r="DH154">
        <f t="shared" si="69"/>
        <v>0</v>
      </c>
      <c r="DI154">
        <f t="shared" si="69"/>
        <v>0</v>
      </c>
      <c r="DJ154">
        <f t="shared" si="69"/>
        <v>0</v>
      </c>
      <c r="DK154">
        <f t="shared" si="69"/>
        <v>0</v>
      </c>
      <c r="DL154">
        <f t="shared" si="69"/>
        <v>0</v>
      </c>
      <c r="DM154">
        <f t="shared" si="69"/>
        <v>0</v>
      </c>
    </row>
    <row r="155" spans="1:106" ht="18" customHeight="1" thickTop="1">
      <c r="A155" s="272">
        <v>1</v>
      </c>
      <c r="B155" s="258"/>
      <c r="C155" s="185"/>
      <c r="D155" s="185"/>
      <c r="E155" s="185"/>
      <c r="F155" s="272">
        <v>4</v>
      </c>
      <c r="G155" s="187"/>
      <c r="H155" s="187"/>
      <c r="I155" s="258"/>
      <c r="J155" s="187"/>
      <c r="K155" s="187"/>
      <c r="L155" s="185"/>
      <c r="M155" s="230"/>
      <c r="AB155" s="252" t="s">
        <v>99</v>
      </c>
      <c r="AC155" s="252">
        <f>CL107</f>
        <v>0</v>
      </c>
      <c r="AD155" s="252">
        <f>CM107</f>
        <v>0</v>
      </c>
      <c r="AE155" s="252">
        <f>CN107</f>
        <v>0</v>
      </c>
      <c r="AF155" s="252">
        <f>CO107</f>
        <v>0</v>
      </c>
      <c r="AG155" s="252">
        <f t="shared" si="20"/>
        <v>0</v>
      </c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  <c r="AY155" s="252"/>
      <c r="AZ155" s="252"/>
      <c r="BA155" s="252"/>
      <c r="BB155" s="252"/>
      <c r="BC155" s="252"/>
      <c r="BD155" s="252"/>
      <c r="BE155" s="252"/>
      <c r="BF155" s="252"/>
      <c r="BG155" s="252"/>
      <c r="BH155" s="252"/>
      <c r="BI155" s="252"/>
      <c r="BJ155" s="252"/>
      <c r="BK155" s="252"/>
      <c r="BL155" s="252"/>
      <c r="BM155" s="252"/>
      <c r="BN155" s="252"/>
      <c r="BO155" s="252"/>
      <c r="BP155" s="252"/>
      <c r="BQ155" s="252"/>
      <c r="BR155" s="252"/>
      <c r="BS155" s="252"/>
      <c r="BT155" s="252"/>
      <c r="BU155" s="252"/>
      <c r="BV155" s="252"/>
      <c r="BW155" s="252"/>
      <c r="BX155" s="252"/>
      <c r="BY155">
        <f t="shared" si="63"/>
        <v>0</v>
      </c>
      <c r="DB155" s="252"/>
    </row>
    <row r="156" spans="1:77" ht="18" customHeight="1" thickBot="1">
      <c r="A156" s="272">
        <v>2</v>
      </c>
      <c r="B156" s="260"/>
      <c r="C156" s="185"/>
      <c r="D156" s="185"/>
      <c r="E156" s="185"/>
      <c r="F156" s="272">
        <v>5</v>
      </c>
      <c r="G156" s="187"/>
      <c r="H156" s="187"/>
      <c r="I156" s="259"/>
      <c r="J156" s="187"/>
      <c r="K156" s="187"/>
      <c r="L156" s="185"/>
      <c r="M156" s="230"/>
      <c r="AB156" s="252" t="s">
        <v>62</v>
      </c>
      <c r="AC156" s="252"/>
      <c r="AD156" s="252"/>
      <c r="AE156" s="252"/>
      <c r="AF156" s="252"/>
      <c r="AG156" s="252">
        <f t="shared" si="20"/>
        <v>0</v>
      </c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>
        <f t="shared" si="63"/>
        <v>0</v>
      </c>
    </row>
    <row r="157" spans="1:77" ht="18" customHeight="1" thickBot="1" thickTop="1">
      <c r="A157" s="272">
        <v>3</v>
      </c>
      <c r="B157" s="259"/>
      <c r="C157" s="185"/>
      <c r="D157" s="185"/>
      <c r="E157" s="185"/>
      <c r="F157" s="185"/>
      <c r="G157" s="187"/>
      <c r="H157" s="187"/>
      <c r="I157" s="187"/>
      <c r="J157" s="187"/>
      <c r="K157" s="187"/>
      <c r="L157" s="185"/>
      <c r="M157" s="230"/>
      <c r="AB157" s="252" t="s">
        <v>84</v>
      </c>
      <c r="AC157" s="252"/>
      <c r="AD157" s="252"/>
      <c r="AE157" s="252"/>
      <c r="AF157" s="252"/>
      <c r="AG157" s="252">
        <f t="shared" si="20"/>
        <v>0</v>
      </c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  <c r="BB157" s="252"/>
      <c r="BC157" s="252"/>
      <c r="BD157" s="252"/>
      <c r="BE157" s="252"/>
      <c r="BF157" s="252"/>
      <c r="BG157" s="252"/>
      <c r="BH157" s="252"/>
      <c r="BI157" s="252"/>
      <c r="BJ157" s="252"/>
      <c r="BK157" s="252"/>
      <c r="BL157" s="252"/>
      <c r="BM157" s="252"/>
      <c r="BN157" s="252"/>
      <c r="BO157" s="252"/>
      <c r="BP157" s="252"/>
      <c r="BQ157" s="252"/>
      <c r="BR157" s="252"/>
      <c r="BS157" s="252"/>
      <c r="BT157" s="252"/>
      <c r="BU157" s="252"/>
      <c r="BV157" s="252"/>
      <c r="BW157" s="252"/>
      <c r="BX157" s="252"/>
      <c r="BY157" s="252">
        <f t="shared" si="63"/>
        <v>0</v>
      </c>
    </row>
    <row r="158" spans="1:117" ht="18" customHeight="1" thickTop="1">
      <c r="A158" s="185" t="s">
        <v>148</v>
      </c>
      <c r="B158" s="185"/>
      <c r="C158" s="185"/>
      <c r="D158" s="185"/>
      <c r="E158" s="185"/>
      <c r="F158" s="185" t="s">
        <v>147</v>
      </c>
      <c r="G158" s="187"/>
      <c r="H158" s="187"/>
      <c r="I158" s="187"/>
      <c r="J158" s="187"/>
      <c r="K158" s="187"/>
      <c r="L158" s="185"/>
      <c r="M158" s="230"/>
      <c r="AB158" s="253" t="s">
        <v>116</v>
      </c>
      <c r="AC158" s="253"/>
      <c r="AD158" s="253"/>
      <c r="AE158" s="253"/>
      <c r="AF158" s="253"/>
      <c r="AG158" s="252">
        <f t="shared" si="20"/>
        <v>0</v>
      </c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53"/>
      <c r="AT158" s="253"/>
      <c r="AU158" s="253"/>
      <c r="AV158" s="253"/>
      <c r="AW158" s="253"/>
      <c r="AX158" s="253"/>
      <c r="AY158" s="253"/>
      <c r="AZ158" s="253"/>
      <c r="BA158" s="253"/>
      <c r="BB158" s="253"/>
      <c r="BC158" s="253"/>
      <c r="BD158" s="253"/>
      <c r="BE158" s="253"/>
      <c r="BF158" s="253"/>
      <c r="BG158" s="253"/>
      <c r="BH158" s="253"/>
      <c r="BI158" s="253"/>
      <c r="BJ158" s="253"/>
      <c r="BK158" s="253"/>
      <c r="BL158" s="253"/>
      <c r="BM158" s="253"/>
      <c r="BN158" s="253"/>
      <c r="BO158" s="253"/>
      <c r="BP158" s="253"/>
      <c r="BQ158" s="253"/>
      <c r="BR158" s="253"/>
      <c r="BS158" s="253"/>
      <c r="BT158" s="253"/>
      <c r="BU158" s="253"/>
      <c r="BV158" s="252"/>
      <c r="BW158" s="252"/>
      <c r="BX158">
        <f>SUM(BZ158:DM158)</f>
        <v>0</v>
      </c>
      <c r="BY158" s="252">
        <f t="shared" si="63"/>
        <v>0</v>
      </c>
      <c r="BZ158">
        <f>IF(GC112=20,BZ112,0)</f>
        <v>0</v>
      </c>
      <c r="CA158">
        <f aca="true" t="shared" si="70" ref="CA158:DM158">IF(GD112=20,CA112,0)</f>
        <v>0</v>
      </c>
      <c r="CB158">
        <f t="shared" si="70"/>
        <v>0</v>
      </c>
      <c r="CC158">
        <f t="shared" si="70"/>
        <v>0</v>
      </c>
      <c r="CD158">
        <f t="shared" si="70"/>
        <v>0</v>
      </c>
      <c r="CE158">
        <f t="shared" si="70"/>
        <v>0</v>
      </c>
      <c r="CF158">
        <f t="shared" si="70"/>
        <v>0</v>
      </c>
      <c r="CG158">
        <f t="shared" si="70"/>
        <v>0</v>
      </c>
      <c r="CH158">
        <f t="shared" si="70"/>
        <v>0</v>
      </c>
      <c r="CI158">
        <f t="shared" si="70"/>
        <v>0</v>
      </c>
      <c r="CJ158">
        <f t="shared" si="70"/>
        <v>0</v>
      </c>
      <c r="CK158">
        <f t="shared" si="70"/>
        <v>0</v>
      </c>
      <c r="CL158">
        <f t="shared" si="70"/>
        <v>0</v>
      </c>
      <c r="CM158">
        <f t="shared" si="70"/>
        <v>0</v>
      </c>
      <c r="CN158">
        <f t="shared" si="70"/>
        <v>0</v>
      </c>
      <c r="CO158">
        <f t="shared" si="70"/>
        <v>0</v>
      </c>
      <c r="CP158">
        <f t="shared" si="70"/>
        <v>0</v>
      </c>
      <c r="CQ158">
        <f t="shared" si="70"/>
        <v>0</v>
      </c>
      <c r="CR158">
        <f t="shared" si="70"/>
        <v>0</v>
      </c>
      <c r="CS158">
        <f t="shared" si="70"/>
        <v>0</v>
      </c>
      <c r="CT158">
        <f t="shared" si="70"/>
        <v>0</v>
      </c>
      <c r="CU158">
        <f t="shared" si="70"/>
        <v>0</v>
      </c>
      <c r="CV158">
        <f t="shared" si="70"/>
        <v>0</v>
      </c>
      <c r="CW158">
        <f t="shared" si="70"/>
        <v>0</v>
      </c>
      <c r="CX158">
        <f t="shared" si="70"/>
        <v>0</v>
      </c>
      <c r="CY158">
        <f t="shared" si="70"/>
        <v>0</v>
      </c>
      <c r="CZ158">
        <f t="shared" si="70"/>
        <v>0</v>
      </c>
      <c r="DA158">
        <f t="shared" si="70"/>
        <v>0</v>
      </c>
      <c r="DB158">
        <f t="shared" si="70"/>
        <v>0</v>
      </c>
      <c r="DC158">
        <f t="shared" si="70"/>
        <v>0</v>
      </c>
      <c r="DD158">
        <f t="shared" si="70"/>
        <v>0</v>
      </c>
      <c r="DE158">
        <f t="shared" si="70"/>
        <v>0</v>
      </c>
      <c r="DF158">
        <f t="shared" si="70"/>
        <v>0</v>
      </c>
      <c r="DG158">
        <f t="shared" si="70"/>
        <v>0</v>
      </c>
      <c r="DH158">
        <f t="shared" si="70"/>
        <v>0</v>
      </c>
      <c r="DI158">
        <f t="shared" si="70"/>
        <v>0</v>
      </c>
      <c r="DJ158">
        <f t="shared" si="70"/>
        <v>0</v>
      </c>
      <c r="DK158">
        <f t="shared" si="70"/>
        <v>0</v>
      </c>
      <c r="DL158">
        <f t="shared" si="70"/>
        <v>0</v>
      </c>
      <c r="DM158">
        <f t="shared" si="70"/>
        <v>0</v>
      </c>
    </row>
    <row r="159" spans="1:117" ht="18" customHeight="1">
      <c r="A159" s="185"/>
      <c r="B159" s="185"/>
      <c r="C159" s="185"/>
      <c r="D159" s="185"/>
      <c r="E159" s="185"/>
      <c r="F159" s="185"/>
      <c r="G159" s="187"/>
      <c r="H159" s="187"/>
      <c r="I159" s="187"/>
      <c r="J159" s="187"/>
      <c r="K159" s="187"/>
      <c r="L159" s="187"/>
      <c r="M159" s="230"/>
      <c r="AB159" s="252" t="s">
        <v>119</v>
      </c>
      <c r="AC159" s="252"/>
      <c r="AD159" s="252"/>
      <c r="AE159" s="252"/>
      <c r="AF159" s="252"/>
      <c r="AG159" s="252">
        <f t="shared" si="20"/>
        <v>0</v>
      </c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2"/>
      <c r="BK159" s="252"/>
      <c r="BL159" s="252"/>
      <c r="BM159" s="252"/>
      <c r="BN159" s="252"/>
      <c r="BO159" s="252"/>
      <c r="BP159" s="252"/>
      <c r="BQ159" s="252"/>
      <c r="BR159" s="252"/>
      <c r="BS159" s="252"/>
      <c r="BT159" s="252"/>
      <c r="BU159" s="252"/>
      <c r="BV159" s="253"/>
      <c r="BW159" s="253"/>
      <c r="BX159">
        <f>SUM(BZ159:DM159)</f>
        <v>0</v>
      </c>
      <c r="BY159">
        <f t="shared" si="63"/>
        <v>0</v>
      </c>
      <c r="BZ159">
        <f>IF(GC112=21,BZ112,0)</f>
        <v>0</v>
      </c>
      <c r="CA159">
        <f aca="true" t="shared" si="71" ref="CA159:DM159">IF(GD112=21,CA112,0)</f>
        <v>0</v>
      </c>
      <c r="CB159">
        <f t="shared" si="71"/>
        <v>0</v>
      </c>
      <c r="CC159">
        <f t="shared" si="71"/>
        <v>0</v>
      </c>
      <c r="CD159">
        <f t="shared" si="71"/>
        <v>0</v>
      </c>
      <c r="CE159">
        <f t="shared" si="71"/>
        <v>0</v>
      </c>
      <c r="CF159">
        <f t="shared" si="71"/>
        <v>0</v>
      </c>
      <c r="CG159">
        <f t="shared" si="71"/>
        <v>0</v>
      </c>
      <c r="CH159">
        <f t="shared" si="71"/>
        <v>0</v>
      </c>
      <c r="CI159">
        <f t="shared" si="71"/>
        <v>0</v>
      </c>
      <c r="CJ159">
        <f t="shared" si="71"/>
        <v>0</v>
      </c>
      <c r="CK159">
        <f t="shared" si="71"/>
        <v>0</v>
      </c>
      <c r="CL159">
        <f t="shared" si="71"/>
        <v>0</v>
      </c>
      <c r="CM159">
        <f t="shared" si="71"/>
        <v>0</v>
      </c>
      <c r="CN159">
        <f t="shared" si="71"/>
        <v>0</v>
      </c>
      <c r="CO159">
        <f t="shared" si="71"/>
        <v>0</v>
      </c>
      <c r="CP159">
        <f t="shared" si="71"/>
        <v>0</v>
      </c>
      <c r="CQ159">
        <f t="shared" si="71"/>
        <v>0</v>
      </c>
      <c r="CR159">
        <f t="shared" si="71"/>
        <v>0</v>
      </c>
      <c r="CS159">
        <f t="shared" si="71"/>
        <v>0</v>
      </c>
      <c r="CT159">
        <f t="shared" si="71"/>
        <v>0</v>
      </c>
      <c r="CU159">
        <f t="shared" si="71"/>
        <v>0</v>
      </c>
      <c r="CV159">
        <f t="shared" si="71"/>
        <v>0</v>
      </c>
      <c r="CW159">
        <f t="shared" si="71"/>
        <v>0</v>
      </c>
      <c r="CX159">
        <f t="shared" si="71"/>
        <v>0</v>
      </c>
      <c r="CY159">
        <f t="shared" si="71"/>
        <v>0</v>
      </c>
      <c r="CZ159">
        <f t="shared" si="71"/>
        <v>0</v>
      </c>
      <c r="DA159">
        <f t="shared" si="71"/>
        <v>0</v>
      </c>
      <c r="DB159">
        <f t="shared" si="71"/>
        <v>0</v>
      </c>
      <c r="DC159">
        <f t="shared" si="71"/>
        <v>0</v>
      </c>
      <c r="DD159">
        <f t="shared" si="71"/>
        <v>0</v>
      </c>
      <c r="DE159">
        <f t="shared" si="71"/>
        <v>0</v>
      </c>
      <c r="DF159">
        <f t="shared" si="71"/>
        <v>0</v>
      </c>
      <c r="DG159">
        <f t="shared" si="71"/>
        <v>0</v>
      </c>
      <c r="DH159">
        <f t="shared" si="71"/>
        <v>0</v>
      </c>
      <c r="DI159">
        <f t="shared" si="71"/>
        <v>0</v>
      </c>
      <c r="DJ159">
        <f t="shared" si="71"/>
        <v>0</v>
      </c>
      <c r="DK159">
        <f t="shared" si="71"/>
        <v>0</v>
      </c>
      <c r="DL159">
        <f t="shared" si="71"/>
        <v>0</v>
      </c>
      <c r="DM159">
        <f t="shared" si="71"/>
        <v>0</v>
      </c>
    </row>
    <row r="160" spans="1:77" ht="18" customHeight="1">
      <c r="A160" s="185"/>
      <c r="B160" s="185"/>
      <c r="C160" s="185"/>
      <c r="D160" s="185"/>
      <c r="E160" s="185"/>
      <c r="F160" s="185"/>
      <c r="G160" s="187"/>
      <c r="H160" s="187"/>
      <c r="I160" s="187"/>
      <c r="J160" s="187"/>
      <c r="K160" s="187"/>
      <c r="L160" s="185"/>
      <c r="M160" s="230"/>
      <c r="AB160" s="252" t="s">
        <v>121</v>
      </c>
      <c r="AC160" s="252"/>
      <c r="AD160" s="252"/>
      <c r="AE160" s="252"/>
      <c r="AF160" s="252"/>
      <c r="AG160" s="252">
        <f t="shared" si="20"/>
        <v>0</v>
      </c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  <c r="BB160" s="252"/>
      <c r="BC160" s="252"/>
      <c r="BD160" s="252"/>
      <c r="BE160" s="252"/>
      <c r="BF160" s="252"/>
      <c r="BG160" s="252"/>
      <c r="BH160" s="252"/>
      <c r="BI160" s="252"/>
      <c r="BJ160" s="252"/>
      <c r="BK160" s="252"/>
      <c r="BL160" s="252"/>
      <c r="BM160" s="252"/>
      <c r="BN160" s="252"/>
      <c r="BO160" s="252"/>
      <c r="BP160" s="252"/>
      <c r="BQ160" s="252"/>
      <c r="BR160" s="252"/>
      <c r="BS160" s="252"/>
      <c r="BT160" s="252"/>
      <c r="BU160" s="252"/>
      <c r="BV160" s="252"/>
      <c r="BW160" s="252"/>
      <c r="BX160" s="252"/>
      <c r="BY160">
        <f t="shared" si="63"/>
        <v>0</v>
      </c>
    </row>
    <row r="161" spans="1:77" ht="18" customHeight="1" thickBot="1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230"/>
      <c r="AB161" s="252" t="s">
        <v>118</v>
      </c>
      <c r="AC161" s="252"/>
      <c r="AD161" s="252"/>
      <c r="AE161" s="252"/>
      <c r="AF161" s="252"/>
      <c r="AG161" s="252">
        <f t="shared" si="20"/>
        <v>0</v>
      </c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  <c r="BB161" s="252"/>
      <c r="BC161" s="252"/>
      <c r="BD161" s="252"/>
      <c r="BE161" s="252"/>
      <c r="BF161" s="252"/>
      <c r="BG161" s="252"/>
      <c r="BH161" s="252"/>
      <c r="BI161" s="252"/>
      <c r="BJ161" s="252"/>
      <c r="BK161" s="252"/>
      <c r="BL161" s="252"/>
      <c r="BM161" s="252"/>
      <c r="BN161" s="252"/>
      <c r="BO161" s="252"/>
      <c r="BP161" s="252"/>
      <c r="BQ161" s="252"/>
      <c r="BR161" s="252"/>
      <c r="BS161" s="252"/>
      <c r="BT161" s="252"/>
      <c r="BU161" s="252"/>
      <c r="BV161" s="252"/>
      <c r="BW161" s="252"/>
      <c r="BX161" s="252"/>
      <c r="BY161" s="252">
        <f t="shared" si="63"/>
        <v>0</v>
      </c>
    </row>
    <row r="162" spans="1:77" ht="18" customHeight="1" thickTop="1">
      <c r="A162" s="220"/>
      <c r="B162" s="220"/>
      <c r="C162" s="220"/>
      <c r="D162" s="220"/>
      <c r="E162" s="220"/>
      <c r="F162" s="220"/>
      <c r="G162" s="233"/>
      <c r="H162" s="233"/>
      <c r="I162" s="233"/>
      <c r="J162" s="233"/>
      <c r="K162" s="233"/>
      <c r="L162" s="220"/>
      <c r="M162" s="229"/>
      <c r="AB162" s="252" t="s">
        <v>189</v>
      </c>
      <c r="AC162" s="252"/>
      <c r="AD162" s="252"/>
      <c r="AE162" s="252"/>
      <c r="AF162" s="252"/>
      <c r="AG162" s="252">
        <f t="shared" si="20"/>
        <v>0</v>
      </c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  <c r="AY162" s="252"/>
      <c r="AZ162" s="252"/>
      <c r="BA162" s="252"/>
      <c r="BB162" s="252"/>
      <c r="BC162" s="252"/>
      <c r="BD162" s="252"/>
      <c r="BE162" s="252"/>
      <c r="BF162" s="252"/>
      <c r="BG162" s="252"/>
      <c r="BH162" s="252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2"/>
      <c r="BS162" s="252"/>
      <c r="BT162" s="252"/>
      <c r="BU162" s="252"/>
      <c r="BV162" s="252"/>
      <c r="BW162" s="252"/>
      <c r="BX162" s="252"/>
      <c r="BY162" s="252">
        <f t="shared" si="63"/>
        <v>0</v>
      </c>
    </row>
    <row r="163" spans="1:117" ht="18" customHeight="1" thickBot="1">
      <c r="A163" s="188" t="s">
        <v>153</v>
      </c>
      <c r="B163" s="185"/>
      <c r="C163" s="185"/>
      <c r="D163" s="282"/>
      <c r="E163" s="283"/>
      <c r="F163" s="283"/>
      <c r="G163" s="284"/>
      <c r="H163" s="187"/>
      <c r="I163" s="187"/>
      <c r="J163" s="187"/>
      <c r="K163" s="187"/>
      <c r="L163" s="185"/>
      <c r="M163" s="230"/>
      <c r="AB163" s="252" t="s">
        <v>57</v>
      </c>
      <c r="AC163" s="252">
        <f>CT106</f>
        <v>0</v>
      </c>
      <c r="AD163" s="252">
        <f>CU106</f>
        <v>0</v>
      </c>
      <c r="AE163" s="252">
        <f>CV106</f>
        <v>0</v>
      </c>
      <c r="AF163" s="252">
        <f>CW106</f>
        <v>0</v>
      </c>
      <c r="AG163" s="252">
        <f t="shared" si="20"/>
        <v>0</v>
      </c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  <c r="BB163" s="252"/>
      <c r="BC163" s="252"/>
      <c r="BD163" s="252"/>
      <c r="BE163" s="252"/>
      <c r="BF163" s="252"/>
      <c r="BG163" s="252"/>
      <c r="BH163" s="252"/>
      <c r="BI163" s="252"/>
      <c r="BJ163" s="252"/>
      <c r="BK163" s="252"/>
      <c r="BL163" s="252"/>
      <c r="BM163" s="252"/>
      <c r="BN163" s="252"/>
      <c r="BO163" s="252"/>
      <c r="BP163" s="252"/>
      <c r="BQ163" s="252"/>
      <c r="BR163" s="252"/>
      <c r="BS163" s="252"/>
      <c r="BT163" s="252"/>
      <c r="BU163" s="252"/>
      <c r="BV163" s="252"/>
      <c r="BW163" s="252"/>
      <c r="BX163">
        <f>SUM(BZ163:DM163)</f>
        <v>0</v>
      </c>
      <c r="BY163">
        <f t="shared" si="63"/>
        <v>0</v>
      </c>
      <c r="BZ163">
        <f>IF(GC112=23,BZ112,0)</f>
        <v>0</v>
      </c>
      <c r="CA163">
        <f aca="true" t="shared" si="72" ref="CA163:DM163">IF(GD112=23,CA112,0)</f>
        <v>0</v>
      </c>
      <c r="CB163">
        <f t="shared" si="72"/>
        <v>0</v>
      </c>
      <c r="CC163">
        <f t="shared" si="72"/>
        <v>0</v>
      </c>
      <c r="CD163">
        <f t="shared" si="72"/>
        <v>0</v>
      </c>
      <c r="CE163">
        <f t="shared" si="72"/>
        <v>0</v>
      </c>
      <c r="CF163">
        <f t="shared" si="72"/>
        <v>0</v>
      </c>
      <c r="CG163">
        <f t="shared" si="72"/>
        <v>0</v>
      </c>
      <c r="CH163">
        <f t="shared" si="72"/>
        <v>0</v>
      </c>
      <c r="CI163">
        <f t="shared" si="72"/>
        <v>0</v>
      </c>
      <c r="CJ163">
        <f t="shared" si="72"/>
        <v>0</v>
      </c>
      <c r="CK163">
        <f t="shared" si="72"/>
        <v>0</v>
      </c>
      <c r="CL163">
        <f t="shared" si="72"/>
        <v>0</v>
      </c>
      <c r="CM163">
        <f t="shared" si="72"/>
        <v>0</v>
      </c>
      <c r="CN163">
        <f t="shared" si="72"/>
        <v>0</v>
      </c>
      <c r="CO163">
        <f t="shared" si="72"/>
        <v>0</v>
      </c>
      <c r="CP163">
        <f t="shared" si="72"/>
        <v>0</v>
      </c>
      <c r="CQ163">
        <f t="shared" si="72"/>
        <v>0</v>
      </c>
      <c r="CR163">
        <f t="shared" si="72"/>
        <v>0</v>
      </c>
      <c r="CS163">
        <f t="shared" si="72"/>
        <v>0</v>
      </c>
      <c r="CT163">
        <f t="shared" si="72"/>
        <v>0</v>
      </c>
      <c r="CU163">
        <f t="shared" si="72"/>
        <v>0</v>
      </c>
      <c r="CV163">
        <f t="shared" si="72"/>
        <v>0</v>
      </c>
      <c r="CW163">
        <f t="shared" si="72"/>
        <v>0</v>
      </c>
      <c r="CX163">
        <f t="shared" si="72"/>
        <v>0</v>
      </c>
      <c r="CY163">
        <f t="shared" si="72"/>
        <v>0</v>
      </c>
      <c r="CZ163">
        <f t="shared" si="72"/>
        <v>0</v>
      </c>
      <c r="DA163">
        <f t="shared" si="72"/>
        <v>0</v>
      </c>
      <c r="DB163">
        <f t="shared" si="72"/>
        <v>0</v>
      </c>
      <c r="DC163">
        <f t="shared" si="72"/>
        <v>0</v>
      </c>
      <c r="DD163">
        <f t="shared" si="72"/>
        <v>0</v>
      </c>
      <c r="DE163">
        <f t="shared" si="72"/>
        <v>0</v>
      </c>
      <c r="DF163">
        <f t="shared" si="72"/>
        <v>0</v>
      </c>
      <c r="DG163">
        <f t="shared" si="72"/>
        <v>0</v>
      </c>
      <c r="DH163">
        <f t="shared" si="72"/>
        <v>0</v>
      </c>
      <c r="DI163">
        <f t="shared" si="72"/>
        <v>0</v>
      </c>
      <c r="DJ163">
        <f t="shared" si="72"/>
        <v>0</v>
      </c>
      <c r="DK163">
        <f t="shared" si="72"/>
        <v>0</v>
      </c>
      <c r="DL163">
        <f t="shared" si="72"/>
        <v>0</v>
      </c>
      <c r="DM163">
        <f t="shared" si="72"/>
        <v>0</v>
      </c>
    </row>
    <row r="164" spans="1:117" ht="18" customHeight="1" thickBot="1" thickTop="1">
      <c r="A164" s="187" t="s">
        <v>150</v>
      </c>
      <c r="B164" s="187"/>
      <c r="C164" s="277"/>
      <c r="D164" s="187"/>
      <c r="E164" s="187"/>
      <c r="F164" s="187"/>
      <c r="G164" s="185"/>
      <c r="H164" s="185"/>
      <c r="I164" s="185"/>
      <c r="J164" s="185"/>
      <c r="K164" s="185"/>
      <c r="L164" s="185"/>
      <c r="M164" s="230"/>
      <c r="AB164" s="252" t="s">
        <v>61</v>
      </c>
      <c r="AC164" s="252"/>
      <c r="AD164" s="252"/>
      <c r="AE164" s="252"/>
      <c r="AF164" s="252"/>
      <c r="AG164" s="252">
        <f t="shared" si="20"/>
        <v>0</v>
      </c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52"/>
      <c r="AT164" s="252"/>
      <c r="AU164" s="252"/>
      <c r="AV164" s="252"/>
      <c r="AW164" s="252"/>
      <c r="AX164" s="252"/>
      <c r="AY164" s="252"/>
      <c r="AZ164" s="252"/>
      <c r="BA164" s="252"/>
      <c r="BB164" s="252"/>
      <c r="BC164" s="252"/>
      <c r="BD164" s="252"/>
      <c r="BE164" s="252"/>
      <c r="BF164" s="252"/>
      <c r="BG164" s="252"/>
      <c r="BH164" s="252"/>
      <c r="BI164" s="252"/>
      <c r="BJ164" s="252"/>
      <c r="BK164" s="252"/>
      <c r="BL164" s="252"/>
      <c r="BM164" s="252"/>
      <c r="BN164" s="252"/>
      <c r="BO164" s="252"/>
      <c r="BP164" s="252"/>
      <c r="BQ164" s="252"/>
      <c r="BR164" s="252"/>
      <c r="BS164" s="252"/>
      <c r="BT164" s="252"/>
      <c r="BU164" s="252"/>
      <c r="BV164" s="252"/>
      <c r="BW164" s="252"/>
      <c r="BX164">
        <f>SUM(BZ164:DM164)</f>
        <v>0</v>
      </c>
      <c r="BY164">
        <f t="shared" si="63"/>
        <v>0</v>
      </c>
      <c r="BZ164">
        <f>IF(GC112=24,BZ112,0)</f>
        <v>0</v>
      </c>
      <c r="CA164">
        <f aca="true" t="shared" si="73" ref="CA164:DM164">IF(GD112=24,CA112,0)</f>
        <v>0</v>
      </c>
      <c r="CB164">
        <f t="shared" si="73"/>
        <v>0</v>
      </c>
      <c r="CC164">
        <f t="shared" si="73"/>
        <v>0</v>
      </c>
      <c r="CD164">
        <f t="shared" si="73"/>
        <v>0</v>
      </c>
      <c r="CE164">
        <f t="shared" si="73"/>
        <v>0</v>
      </c>
      <c r="CF164">
        <f t="shared" si="73"/>
        <v>0</v>
      </c>
      <c r="CG164">
        <f t="shared" si="73"/>
        <v>0</v>
      </c>
      <c r="CH164">
        <f t="shared" si="73"/>
        <v>0</v>
      </c>
      <c r="CI164">
        <f t="shared" si="73"/>
        <v>0</v>
      </c>
      <c r="CJ164">
        <f t="shared" si="73"/>
        <v>0</v>
      </c>
      <c r="CK164">
        <f t="shared" si="73"/>
        <v>0</v>
      </c>
      <c r="CL164">
        <f t="shared" si="73"/>
        <v>0</v>
      </c>
      <c r="CM164">
        <f t="shared" si="73"/>
        <v>0</v>
      </c>
      <c r="CN164">
        <f t="shared" si="73"/>
        <v>0</v>
      </c>
      <c r="CO164">
        <f t="shared" si="73"/>
        <v>0</v>
      </c>
      <c r="CP164">
        <f t="shared" si="73"/>
        <v>0</v>
      </c>
      <c r="CQ164">
        <f t="shared" si="73"/>
        <v>0</v>
      </c>
      <c r="CR164">
        <f t="shared" si="73"/>
        <v>0</v>
      </c>
      <c r="CS164">
        <f t="shared" si="73"/>
        <v>0</v>
      </c>
      <c r="CT164">
        <f t="shared" si="73"/>
        <v>0</v>
      </c>
      <c r="CU164">
        <f t="shared" si="73"/>
        <v>0</v>
      </c>
      <c r="CV164">
        <f t="shared" si="73"/>
        <v>0</v>
      </c>
      <c r="CW164">
        <f t="shared" si="73"/>
        <v>0</v>
      </c>
      <c r="CX164">
        <f t="shared" si="73"/>
        <v>0</v>
      </c>
      <c r="CY164">
        <f t="shared" si="73"/>
        <v>0</v>
      </c>
      <c r="CZ164">
        <f t="shared" si="73"/>
        <v>0</v>
      </c>
      <c r="DA164">
        <f t="shared" si="73"/>
        <v>0</v>
      </c>
      <c r="DB164">
        <f t="shared" si="73"/>
        <v>0</v>
      </c>
      <c r="DC164">
        <f t="shared" si="73"/>
        <v>0</v>
      </c>
      <c r="DD164">
        <f t="shared" si="73"/>
        <v>0</v>
      </c>
      <c r="DE164">
        <f t="shared" si="73"/>
        <v>0</v>
      </c>
      <c r="DF164">
        <f t="shared" si="73"/>
        <v>0</v>
      </c>
      <c r="DG164">
        <f t="shared" si="73"/>
        <v>0</v>
      </c>
      <c r="DH164">
        <f t="shared" si="73"/>
        <v>0</v>
      </c>
      <c r="DI164">
        <f t="shared" si="73"/>
        <v>0</v>
      </c>
      <c r="DJ164">
        <f t="shared" si="73"/>
        <v>0</v>
      </c>
      <c r="DK164">
        <f t="shared" si="73"/>
        <v>0</v>
      </c>
      <c r="DL164">
        <f t="shared" si="73"/>
        <v>0</v>
      </c>
      <c r="DM164">
        <f t="shared" si="73"/>
        <v>0</v>
      </c>
    </row>
    <row r="165" spans="1:117" ht="18" customHeight="1" thickTop="1">
      <c r="A165" s="187"/>
      <c r="B165" s="187"/>
      <c r="C165" s="278"/>
      <c r="D165" s="187">
        <v>1</v>
      </c>
      <c r="E165" s="187"/>
      <c r="F165" s="187"/>
      <c r="G165" s="185"/>
      <c r="H165" s="278"/>
      <c r="I165" s="185"/>
      <c r="J165" s="185"/>
      <c r="K165" s="185"/>
      <c r="L165" s="185"/>
      <c r="M165" s="230"/>
      <c r="AB165" s="252" t="s">
        <v>120</v>
      </c>
      <c r="AC165" s="252"/>
      <c r="AD165" s="252"/>
      <c r="AE165" s="252"/>
      <c r="AF165" s="252"/>
      <c r="AG165" s="252">
        <f t="shared" si="20"/>
        <v>0</v>
      </c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  <c r="AY165" s="252"/>
      <c r="AZ165" s="252"/>
      <c r="BA165" s="252"/>
      <c r="BB165" s="252"/>
      <c r="BC165" s="252"/>
      <c r="BD165" s="252"/>
      <c r="BE165" s="252"/>
      <c r="BF165" s="252"/>
      <c r="BG165" s="252"/>
      <c r="BH165" s="252"/>
      <c r="BI165" s="252"/>
      <c r="BJ165" s="252"/>
      <c r="BK165" s="252"/>
      <c r="BL165" s="252"/>
      <c r="BM165" s="252"/>
      <c r="BN165" s="252"/>
      <c r="BO165" s="252"/>
      <c r="BP165" s="252"/>
      <c r="BQ165" s="252"/>
      <c r="BR165" s="252"/>
      <c r="BS165" s="252"/>
      <c r="BT165" s="252"/>
      <c r="BU165" s="252"/>
      <c r="BV165" s="252"/>
      <c r="BW165" s="252"/>
      <c r="BX165">
        <f>SUM(BZ165:DM165)</f>
        <v>0</v>
      </c>
      <c r="BY165" s="252">
        <f t="shared" si="63"/>
        <v>0</v>
      </c>
      <c r="BZ165">
        <f>IF(GC112=25,BZ112,0)</f>
        <v>0</v>
      </c>
      <c r="CA165">
        <f aca="true" t="shared" si="74" ref="CA165:DM165">IF(GD112=25,CA112,0)</f>
        <v>0</v>
      </c>
      <c r="CB165">
        <f t="shared" si="74"/>
        <v>0</v>
      </c>
      <c r="CC165">
        <f t="shared" si="74"/>
        <v>0</v>
      </c>
      <c r="CD165">
        <f t="shared" si="74"/>
        <v>0</v>
      </c>
      <c r="CE165">
        <f t="shared" si="74"/>
        <v>0</v>
      </c>
      <c r="CF165">
        <f t="shared" si="74"/>
        <v>0</v>
      </c>
      <c r="CG165">
        <f t="shared" si="74"/>
        <v>0</v>
      </c>
      <c r="CH165">
        <f t="shared" si="74"/>
        <v>0</v>
      </c>
      <c r="CI165">
        <f t="shared" si="74"/>
        <v>0</v>
      </c>
      <c r="CJ165">
        <f t="shared" si="74"/>
        <v>0</v>
      </c>
      <c r="CK165">
        <f t="shared" si="74"/>
        <v>0</v>
      </c>
      <c r="CL165">
        <f t="shared" si="74"/>
        <v>0</v>
      </c>
      <c r="CM165">
        <f t="shared" si="74"/>
        <v>0</v>
      </c>
      <c r="CN165">
        <f t="shared" si="74"/>
        <v>0</v>
      </c>
      <c r="CO165">
        <f t="shared" si="74"/>
        <v>0</v>
      </c>
      <c r="CP165">
        <f t="shared" si="74"/>
        <v>0</v>
      </c>
      <c r="CQ165">
        <f t="shared" si="74"/>
        <v>0</v>
      </c>
      <c r="CR165">
        <f t="shared" si="74"/>
        <v>0</v>
      </c>
      <c r="CS165">
        <f t="shared" si="74"/>
        <v>0</v>
      </c>
      <c r="CT165">
        <f t="shared" si="74"/>
        <v>0</v>
      </c>
      <c r="CU165">
        <f t="shared" si="74"/>
        <v>0</v>
      </c>
      <c r="CV165">
        <f t="shared" si="74"/>
        <v>0</v>
      </c>
      <c r="CW165">
        <f t="shared" si="74"/>
        <v>0</v>
      </c>
      <c r="CX165">
        <f t="shared" si="74"/>
        <v>0</v>
      </c>
      <c r="CY165">
        <f t="shared" si="74"/>
        <v>0</v>
      </c>
      <c r="CZ165">
        <f t="shared" si="74"/>
        <v>0</v>
      </c>
      <c r="DA165">
        <f t="shared" si="74"/>
        <v>0</v>
      </c>
      <c r="DB165">
        <f t="shared" si="74"/>
        <v>0</v>
      </c>
      <c r="DC165">
        <f t="shared" si="74"/>
        <v>0</v>
      </c>
      <c r="DD165">
        <f t="shared" si="74"/>
        <v>0</v>
      </c>
      <c r="DE165">
        <f t="shared" si="74"/>
        <v>0</v>
      </c>
      <c r="DF165">
        <f t="shared" si="74"/>
        <v>0</v>
      </c>
      <c r="DG165">
        <f t="shared" si="74"/>
        <v>0</v>
      </c>
      <c r="DH165">
        <f t="shared" si="74"/>
        <v>0</v>
      </c>
      <c r="DI165">
        <f t="shared" si="74"/>
        <v>0</v>
      </c>
      <c r="DJ165">
        <f t="shared" si="74"/>
        <v>0</v>
      </c>
      <c r="DK165">
        <f t="shared" si="74"/>
        <v>0</v>
      </c>
      <c r="DL165">
        <f t="shared" si="74"/>
        <v>0</v>
      </c>
      <c r="DM165">
        <f t="shared" si="74"/>
        <v>0</v>
      </c>
    </row>
    <row r="166" spans="1:117" ht="18" customHeight="1">
      <c r="A166" s="187"/>
      <c r="B166" s="187"/>
      <c r="C166" s="279"/>
      <c r="D166" s="187">
        <v>2</v>
      </c>
      <c r="E166" s="187"/>
      <c r="F166" s="187"/>
      <c r="G166" s="185"/>
      <c r="H166" s="279"/>
      <c r="I166" s="185"/>
      <c r="J166" s="185"/>
      <c r="K166" s="185"/>
      <c r="L166" s="185"/>
      <c r="M166" s="230"/>
      <c r="AB166" s="252" t="s">
        <v>87</v>
      </c>
      <c r="AC166" s="252">
        <f>CT107</f>
        <v>0</v>
      </c>
      <c r="AD166" s="252">
        <f>CU107</f>
        <v>0</v>
      </c>
      <c r="AE166" s="252">
        <f>CV107</f>
        <v>0</v>
      </c>
      <c r="AF166" s="252">
        <f>CW107</f>
        <v>0</v>
      </c>
      <c r="AG166" s="252">
        <f t="shared" si="20"/>
        <v>0</v>
      </c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  <c r="AW166" s="252"/>
      <c r="AX166" s="252"/>
      <c r="AY166" s="252"/>
      <c r="AZ166" s="252"/>
      <c r="BA166" s="252"/>
      <c r="BB166" s="252"/>
      <c r="BC166" s="252"/>
      <c r="BD166" s="252"/>
      <c r="BE166" s="252"/>
      <c r="BF166" s="252"/>
      <c r="BG166" s="252"/>
      <c r="BH166" s="252"/>
      <c r="BI166" s="252"/>
      <c r="BJ166" s="252"/>
      <c r="BK166" s="252"/>
      <c r="BL166" s="252"/>
      <c r="BM166" s="252"/>
      <c r="BN166" s="252"/>
      <c r="BO166" s="252"/>
      <c r="BP166" s="252"/>
      <c r="BQ166" s="252"/>
      <c r="BR166" s="252"/>
      <c r="BS166" s="252"/>
      <c r="BT166" s="252"/>
      <c r="BU166" s="252"/>
      <c r="BV166" s="252"/>
      <c r="BW166" s="252"/>
      <c r="BX166">
        <f>SUM(BZ166:DM166)</f>
        <v>0</v>
      </c>
      <c r="BY166" s="252">
        <f t="shared" si="63"/>
        <v>0</v>
      </c>
      <c r="BZ166">
        <f>IF(GC112=26,BZ112,0)</f>
        <v>0</v>
      </c>
      <c r="CA166">
        <f aca="true" t="shared" si="75" ref="CA166:DM166">IF(GD112=26,CA112,0)</f>
        <v>0</v>
      </c>
      <c r="CB166">
        <f t="shared" si="75"/>
        <v>0</v>
      </c>
      <c r="CC166">
        <f t="shared" si="75"/>
        <v>0</v>
      </c>
      <c r="CD166">
        <f t="shared" si="75"/>
        <v>0</v>
      </c>
      <c r="CE166">
        <f t="shared" si="75"/>
        <v>0</v>
      </c>
      <c r="CF166">
        <f t="shared" si="75"/>
        <v>0</v>
      </c>
      <c r="CG166">
        <f t="shared" si="75"/>
        <v>0</v>
      </c>
      <c r="CH166">
        <f t="shared" si="75"/>
        <v>0</v>
      </c>
      <c r="CI166">
        <f t="shared" si="75"/>
        <v>0</v>
      </c>
      <c r="CJ166">
        <f t="shared" si="75"/>
        <v>0</v>
      </c>
      <c r="CK166">
        <f t="shared" si="75"/>
        <v>0</v>
      </c>
      <c r="CL166">
        <f t="shared" si="75"/>
        <v>0</v>
      </c>
      <c r="CM166">
        <f t="shared" si="75"/>
        <v>0</v>
      </c>
      <c r="CN166">
        <f t="shared" si="75"/>
        <v>0</v>
      </c>
      <c r="CO166">
        <f t="shared" si="75"/>
        <v>0</v>
      </c>
      <c r="CP166">
        <f t="shared" si="75"/>
        <v>0</v>
      </c>
      <c r="CQ166">
        <f t="shared" si="75"/>
        <v>0</v>
      </c>
      <c r="CR166">
        <f t="shared" si="75"/>
        <v>0</v>
      </c>
      <c r="CS166">
        <f t="shared" si="75"/>
        <v>0</v>
      </c>
      <c r="CT166">
        <f t="shared" si="75"/>
        <v>0</v>
      </c>
      <c r="CU166">
        <f t="shared" si="75"/>
        <v>0</v>
      </c>
      <c r="CV166">
        <f t="shared" si="75"/>
        <v>0</v>
      </c>
      <c r="CW166">
        <f t="shared" si="75"/>
        <v>0</v>
      </c>
      <c r="CX166">
        <f t="shared" si="75"/>
        <v>0</v>
      </c>
      <c r="CY166">
        <f t="shared" si="75"/>
        <v>0</v>
      </c>
      <c r="CZ166">
        <f t="shared" si="75"/>
        <v>0</v>
      </c>
      <c r="DA166">
        <f t="shared" si="75"/>
        <v>0</v>
      </c>
      <c r="DB166">
        <f t="shared" si="75"/>
        <v>0</v>
      </c>
      <c r="DC166">
        <f t="shared" si="75"/>
        <v>0</v>
      </c>
      <c r="DD166">
        <f t="shared" si="75"/>
        <v>0</v>
      </c>
      <c r="DE166">
        <f t="shared" si="75"/>
        <v>0</v>
      </c>
      <c r="DF166">
        <f t="shared" si="75"/>
        <v>0</v>
      </c>
      <c r="DG166">
        <f t="shared" si="75"/>
        <v>0</v>
      </c>
      <c r="DH166">
        <f t="shared" si="75"/>
        <v>0</v>
      </c>
      <c r="DI166">
        <f t="shared" si="75"/>
        <v>0</v>
      </c>
      <c r="DJ166">
        <f t="shared" si="75"/>
        <v>0</v>
      </c>
      <c r="DK166">
        <f t="shared" si="75"/>
        <v>0</v>
      </c>
      <c r="DL166">
        <f t="shared" si="75"/>
        <v>0</v>
      </c>
      <c r="DM166">
        <f t="shared" si="75"/>
        <v>0</v>
      </c>
    </row>
    <row r="167" spans="1:77" ht="18" customHeight="1">
      <c r="A167" s="187"/>
      <c r="B167" s="187"/>
      <c r="C167" s="279"/>
      <c r="D167" s="187">
        <v>3</v>
      </c>
      <c r="E167" s="187"/>
      <c r="F167" s="187"/>
      <c r="G167" s="185"/>
      <c r="H167" s="279"/>
      <c r="I167" s="185"/>
      <c r="J167" s="185"/>
      <c r="K167" s="185"/>
      <c r="L167" s="185"/>
      <c r="M167" s="230"/>
      <c r="AB167" s="252" t="s">
        <v>122</v>
      </c>
      <c r="AC167" s="252">
        <f aca="true" t="shared" si="76" ref="AC167:AF168">CX106</f>
        <v>0</v>
      </c>
      <c r="AD167" s="252">
        <f t="shared" si="76"/>
        <v>0</v>
      </c>
      <c r="AE167" s="252">
        <f t="shared" si="76"/>
        <v>0</v>
      </c>
      <c r="AF167" s="252">
        <f t="shared" si="76"/>
        <v>0</v>
      </c>
      <c r="AG167" s="252">
        <f t="shared" si="20"/>
        <v>0</v>
      </c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  <c r="BB167" s="252"/>
      <c r="BC167" s="252"/>
      <c r="BD167" s="252"/>
      <c r="BE167" s="252"/>
      <c r="BF167" s="252"/>
      <c r="BG167" s="252"/>
      <c r="BH167" s="252"/>
      <c r="BI167" s="252"/>
      <c r="BJ167" s="252"/>
      <c r="BK167" s="252"/>
      <c r="BL167" s="252"/>
      <c r="BM167" s="252"/>
      <c r="BN167" s="252"/>
      <c r="BO167" s="252"/>
      <c r="BP167" s="252"/>
      <c r="BQ167" s="252"/>
      <c r="BR167" s="252"/>
      <c r="BS167" s="252"/>
      <c r="BT167" s="252"/>
      <c r="BU167" s="252"/>
      <c r="BV167" s="252"/>
      <c r="BW167" s="252"/>
      <c r="BX167" s="252"/>
      <c r="BY167">
        <f t="shared" si="63"/>
        <v>0</v>
      </c>
    </row>
    <row r="168" spans="1:117" ht="18" customHeight="1">
      <c r="A168" s="187"/>
      <c r="B168" s="187"/>
      <c r="C168" s="279"/>
      <c r="D168" s="187">
        <v>4</v>
      </c>
      <c r="E168" s="187"/>
      <c r="F168" s="187"/>
      <c r="G168" s="185"/>
      <c r="H168" s="279"/>
      <c r="I168" s="185"/>
      <c r="J168" s="185"/>
      <c r="K168" s="185"/>
      <c r="L168" s="185"/>
      <c r="M168" s="230"/>
      <c r="AB168" s="252" t="s">
        <v>105</v>
      </c>
      <c r="AC168" s="252">
        <f t="shared" si="76"/>
        <v>0</v>
      </c>
      <c r="AD168" s="252">
        <f t="shared" si="76"/>
        <v>0</v>
      </c>
      <c r="AE168" s="252">
        <f t="shared" si="76"/>
        <v>0</v>
      </c>
      <c r="AF168" s="252">
        <f t="shared" si="76"/>
        <v>0</v>
      </c>
      <c r="AG168" s="252">
        <f t="shared" si="20"/>
        <v>0</v>
      </c>
      <c r="AH168" s="252"/>
      <c r="AI168" s="252"/>
      <c r="AJ168" s="252"/>
      <c r="AK168" s="252"/>
      <c r="AL168" s="252"/>
      <c r="AM168" s="252"/>
      <c r="AN168" s="252"/>
      <c r="AO168" s="252"/>
      <c r="AP168" s="252"/>
      <c r="AQ168" s="252"/>
      <c r="AR168" s="252"/>
      <c r="AS168" s="252"/>
      <c r="AT168" s="252"/>
      <c r="AU168" s="252"/>
      <c r="AV168" s="252"/>
      <c r="AW168" s="252"/>
      <c r="AX168" s="252"/>
      <c r="AY168" s="252"/>
      <c r="AZ168" s="252"/>
      <c r="BA168" s="252"/>
      <c r="BB168" s="252"/>
      <c r="BC168" s="252"/>
      <c r="BD168" s="252"/>
      <c r="BE168" s="252"/>
      <c r="BF168" s="252"/>
      <c r="BG168" s="252"/>
      <c r="BH168" s="252"/>
      <c r="BI168" s="252"/>
      <c r="BJ168" s="252"/>
      <c r="BK168" s="252"/>
      <c r="BL168" s="252"/>
      <c r="BM168" s="252"/>
      <c r="BN168" s="252"/>
      <c r="BO168" s="252"/>
      <c r="BP168" s="252"/>
      <c r="BQ168" s="252"/>
      <c r="BR168" s="252"/>
      <c r="BS168" s="252"/>
      <c r="BT168" s="252"/>
      <c r="BU168" s="252"/>
      <c r="BV168" s="252"/>
      <c r="BW168" s="252"/>
      <c r="BX168">
        <f>SUM(BZ168:DM168)</f>
        <v>0</v>
      </c>
      <c r="BY168">
        <f t="shared" si="63"/>
        <v>0</v>
      </c>
      <c r="BZ168">
        <f>IF(GC112=27,BZ112,0)</f>
        <v>0</v>
      </c>
      <c r="CA168">
        <f aca="true" t="shared" si="77" ref="CA168:DM168">IF(GD112=27,CA112,0)</f>
        <v>0</v>
      </c>
      <c r="CB168">
        <f t="shared" si="77"/>
        <v>0</v>
      </c>
      <c r="CC168">
        <f t="shared" si="77"/>
        <v>0</v>
      </c>
      <c r="CD168">
        <f t="shared" si="77"/>
        <v>0</v>
      </c>
      <c r="CE168">
        <f t="shared" si="77"/>
        <v>0</v>
      </c>
      <c r="CF168">
        <f t="shared" si="77"/>
        <v>0</v>
      </c>
      <c r="CG168">
        <f t="shared" si="77"/>
        <v>0</v>
      </c>
      <c r="CH168">
        <f t="shared" si="77"/>
        <v>0</v>
      </c>
      <c r="CI168">
        <f t="shared" si="77"/>
        <v>0</v>
      </c>
      <c r="CJ168">
        <f t="shared" si="77"/>
        <v>0</v>
      </c>
      <c r="CK168">
        <f t="shared" si="77"/>
        <v>0</v>
      </c>
      <c r="CL168">
        <f t="shared" si="77"/>
        <v>0</v>
      </c>
      <c r="CM168">
        <f t="shared" si="77"/>
        <v>0</v>
      </c>
      <c r="CN168">
        <f t="shared" si="77"/>
        <v>0</v>
      </c>
      <c r="CO168">
        <f t="shared" si="77"/>
        <v>0</v>
      </c>
      <c r="CP168">
        <f t="shared" si="77"/>
        <v>0</v>
      </c>
      <c r="CQ168">
        <f t="shared" si="77"/>
        <v>0</v>
      </c>
      <c r="CR168">
        <f t="shared" si="77"/>
        <v>0</v>
      </c>
      <c r="CS168">
        <f t="shared" si="77"/>
        <v>0</v>
      </c>
      <c r="CT168">
        <f t="shared" si="77"/>
        <v>0</v>
      </c>
      <c r="CU168">
        <f t="shared" si="77"/>
        <v>0</v>
      </c>
      <c r="CV168">
        <f t="shared" si="77"/>
        <v>0</v>
      </c>
      <c r="CW168">
        <f t="shared" si="77"/>
        <v>0</v>
      </c>
      <c r="CX168">
        <f t="shared" si="77"/>
        <v>0</v>
      </c>
      <c r="CY168">
        <f t="shared" si="77"/>
        <v>0</v>
      </c>
      <c r="CZ168">
        <f t="shared" si="77"/>
        <v>0</v>
      </c>
      <c r="DA168">
        <f t="shared" si="77"/>
        <v>0</v>
      </c>
      <c r="DB168">
        <f t="shared" si="77"/>
        <v>0</v>
      </c>
      <c r="DC168">
        <f t="shared" si="77"/>
        <v>0</v>
      </c>
      <c r="DD168">
        <f t="shared" si="77"/>
        <v>0</v>
      </c>
      <c r="DE168">
        <f t="shared" si="77"/>
        <v>0</v>
      </c>
      <c r="DF168">
        <f t="shared" si="77"/>
        <v>0</v>
      </c>
      <c r="DG168">
        <f t="shared" si="77"/>
        <v>0</v>
      </c>
      <c r="DH168">
        <f t="shared" si="77"/>
        <v>0</v>
      </c>
      <c r="DI168">
        <f t="shared" si="77"/>
        <v>0</v>
      </c>
      <c r="DJ168">
        <f t="shared" si="77"/>
        <v>0</v>
      </c>
      <c r="DK168">
        <f t="shared" si="77"/>
        <v>0</v>
      </c>
      <c r="DL168">
        <f t="shared" si="77"/>
        <v>0</v>
      </c>
      <c r="DM168">
        <f t="shared" si="77"/>
        <v>0</v>
      </c>
    </row>
    <row r="169" spans="1:77" ht="18" customHeight="1">
      <c r="A169" s="185"/>
      <c r="B169" s="185"/>
      <c r="C169" s="279"/>
      <c r="D169" s="185">
        <v>5</v>
      </c>
      <c r="E169" s="185"/>
      <c r="F169" s="185"/>
      <c r="G169" s="185"/>
      <c r="H169" s="279"/>
      <c r="I169" s="185"/>
      <c r="J169" s="185"/>
      <c r="K169" s="185"/>
      <c r="L169" s="185"/>
      <c r="M169" s="230"/>
      <c r="AB169" s="252" t="s">
        <v>65</v>
      </c>
      <c r="AC169" s="252"/>
      <c r="AD169" s="252"/>
      <c r="AE169" s="252"/>
      <c r="AF169" s="252"/>
      <c r="AG169" s="252">
        <f t="shared" si="20"/>
        <v>0</v>
      </c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2"/>
      <c r="AT169" s="252"/>
      <c r="AU169" s="252"/>
      <c r="AV169" s="252"/>
      <c r="AW169" s="252"/>
      <c r="AX169" s="252"/>
      <c r="AY169" s="252"/>
      <c r="AZ169" s="252"/>
      <c r="BA169" s="252"/>
      <c r="BB169" s="252"/>
      <c r="BC169" s="252"/>
      <c r="BD169" s="252"/>
      <c r="BE169" s="252"/>
      <c r="BF169" s="252"/>
      <c r="BG169" s="252"/>
      <c r="BH169" s="252"/>
      <c r="BI169" s="252"/>
      <c r="BJ169" s="252"/>
      <c r="BK169" s="252"/>
      <c r="BL169" s="252"/>
      <c r="BM169" s="252"/>
      <c r="BN169" s="252"/>
      <c r="BO169" s="252"/>
      <c r="BP169" s="252"/>
      <c r="BQ169" s="252"/>
      <c r="BR169" s="252"/>
      <c r="BS169" s="252"/>
      <c r="BT169" s="252"/>
      <c r="BU169" s="252"/>
      <c r="BV169" s="252"/>
      <c r="BW169" s="252"/>
      <c r="BX169" s="252"/>
      <c r="BY169" s="252">
        <f t="shared" si="63"/>
        <v>0</v>
      </c>
    </row>
    <row r="170" spans="1:117" ht="18" customHeight="1">
      <c r="A170" s="185"/>
      <c r="B170" s="185"/>
      <c r="C170" s="279"/>
      <c r="D170" s="185">
        <v>6</v>
      </c>
      <c r="E170" s="185"/>
      <c r="F170" s="185"/>
      <c r="G170" s="185"/>
      <c r="H170" s="279"/>
      <c r="I170" s="185"/>
      <c r="J170" s="185"/>
      <c r="K170" s="185"/>
      <c r="L170" s="185"/>
      <c r="M170" s="230"/>
      <c r="AB170" s="252" t="s">
        <v>124</v>
      </c>
      <c r="AC170" s="252"/>
      <c r="AD170" s="252"/>
      <c r="AE170" s="252"/>
      <c r="AF170" s="252"/>
      <c r="AG170" s="252">
        <f t="shared" si="20"/>
        <v>0</v>
      </c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2"/>
      <c r="AR170" s="252"/>
      <c r="AS170" s="252"/>
      <c r="AT170" s="252"/>
      <c r="AU170" s="252"/>
      <c r="AV170" s="252"/>
      <c r="AW170" s="252"/>
      <c r="AX170" s="252"/>
      <c r="AY170" s="252"/>
      <c r="AZ170" s="252"/>
      <c r="BA170" s="252"/>
      <c r="BB170" s="252"/>
      <c r="BC170" s="252"/>
      <c r="BD170" s="252"/>
      <c r="BE170" s="252"/>
      <c r="BF170" s="252"/>
      <c r="BG170" s="252"/>
      <c r="BH170" s="252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2"/>
      <c r="BS170" s="252"/>
      <c r="BT170" s="252"/>
      <c r="BU170" s="252"/>
      <c r="BV170" s="252"/>
      <c r="BW170" s="252"/>
      <c r="BX170">
        <f>SUM(BZ170:DM170)</f>
        <v>0</v>
      </c>
      <c r="BY170" s="252">
        <f t="shared" si="63"/>
        <v>0</v>
      </c>
      <c r="BZ170">
        <f>IF(GC112=28,BZ112,0)</f>
        <v>0</v>
      </c>
      <c r="CA170">
        <f aca="true" t="shared" si="78" ref="CA170:DM170">IF(GD112=28,CA112,0)</f>
        <v>0</v>
      </c>
      <c r="CB170">
        <f t="shared" si="78"/>
        <v>0</v>
      </c>
      <c r="CC170">
        <f t="shared" si="78"/>
        <v>0</v>
      </c>
      <c r="CD170">
        <f t="shared" si="78"/>
        <v>0</v>
      </c>
      <c r="CE170">
        <f t="shared" si="78"/>
        <v>0</v>
      </c>
      <c r="CF170">
        <f t="shared" si="78"/>
        <v>0</v>
      </c>
      <c r="CG170">
        <f t="shared" si="78"/>
        <v>0</v>
      </c>
      <c r="CH170">
        <f t="shared" si="78"/>
        <v>0</v>
      </c>
      <c r="CI170">
        <f t="shared" si="78"/>
        <v>0</v>
      </c>
      <c r="CJ170">
        <f t="shared" si="78"/>
        <v>0</v>
      </c>
      <c r="CK170">
        <f t="shared" si="78"/>
        <v>0</v>
      </c>
      <c r="CL170">
        <f t="shared" si="78"/>
        <v>0</v>
      </c>
      <c r="CM170">
        <f t="shared" si="78"/>
        <v>0</v>
      </c>
      <c r="CN170">
        <f t="shared" si="78"/>
        <v>0</v>
      </c>
      <c r="CO170">
        <f t="shared" si="78"/>
        <v>0</v>
      </c>
      <c r="CP170">
        <f t="shared" si="78"/>
        <v>0</v>
      </c>
      <c r="CQ170">
        <f t="shared" si="78"/>
        <v>0</v>
      </c>
      <c r="CR170">
        <f t="shared" si="78"/>
        <v>0</v>
      </c>
      <c r="CS170">
        <f t="shared" si="78"/>
        <v>0</v>
      </c>
      <c r="CT170">
        <f t="shared" si="78"/>
        <v>0</v>
      </c>
      <c r="CU170">
        <f t="shared" si="78"/>
        <v>0</v>
      </c>
      <c r="CV170">
        <f t="shared" si="78"/>
        <v>0</v>
      </c>
      <c r="CW170">
        <f t="shared" si="78"/>
        <v>0</v>
      </c>
      <c r="CX170">
        <f t="shared" si="78"/>
        <v>0</v>
      </c>
      <c r="CY170">
        <f t="shared" si="78"/>
        <v>0</v>
      </c>
      <c r="CZ170">
        <f t="shared" si="78"/>
        <v>0</v>
      </c>
      <c r="DA170">
        <f t="shared" si="78"/>
        <v>0</v>
      </c>
      <c r="DB170">
        <f t="shared" si="78"/>
        <v>0</v>
      </c>
      <c r="DC170">
        <f t="shared" si="78"/>
        <v>0</v>
      </c>
      <c r="DD170">
        <f t="shared" si="78"/>
        <v>0</v>
      </c>
      <c r="DE170">
        <f t="shared" si="78"/>
        <v>0</v>
      </c>
      <c r="DF170">
        <f t="shared" si="78"/>
        <v>0</v>
      </c>
      <c r="DG170">
        <f t="shared" si="78"/>
        <v>0</v>
      </c>
      <c r="DH170">
        <f t="shared" si="78"/>
        <v>0</v>
      </c>
      <c r="DI170">
        <f t="shared" si="78"/>
        <v>0</v>
      </c>
      <c r="DJ170">
        <f t="shared" si="78"/>
        <v>0</v>
      </c>
      <c r="DK170">
        <f t="shared" si="78"/>
        <v>0</v>
      </c>
      <c r="DL170">
        <f t="shared" si="78"/>
        <v>0</v>
      </c>
      <c r="DM170">
        <f t="shared" si="78"/>
        <v>0</v>
      </c>
    </row>
    <row r="171" spans="1:117" ht="18" customHeight="1">
      <c r="A171" s="185"/>
      <c r="B171" s="185"/>
      <c r="C171" s="279"/>
      <c r="D171" s="185">
        <v>7</v>
      </c>
      <c r="E171" s="185"/>
      <c r="F171" s="185"/>
      <c r="G171" s="185"/>
      <c r="H171" s="279"/>
      <c r="I171" s="185"/>
      <c r="J171" s="185"/>
      <c r="K171" s="185"/>
      <c r="L171" s="185"/>
      <c r="M171" s="230"/>
      <c r="AB171" s="253" t="s">
        <v>145</v>
      </c>
      <c r="AC171" s="252">
        <f aca="true" t="shared" si="79" ref="AC171:AF172">DB106</f>
        <v>0</v>
      </c>
      <c r="AD171" s="252">
        <f t="shared" si="79"/>
        <v>0</v>
      </c>
      <c r="AE171" s="252">
        <f t="shared" si="79"/>
        <v>0</v>
      </c>
      <c r="AF171" s="252">
        <f t="shared" si="79"/>
        <v>0</v>
      </c>
      <c r="AG171" s="252">
        <f t="shared" si="20"/>
        <v>0</v>
      </c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2"/>
      <c r="AR171" s="252"/>
      <c r="AS171" s="252"/>
      <c r="AT171" s="252"/>
      <c r="AU171" s="252"/>
      <c r="AV171" s="252"/>
      <c r="AW171" s="252"/>
      <c r="AX171" s="252"/>
      <c r="AY171" s="252"/>
      <c r="AZ171" s="252"/>
      <c r="BA171" s="252"/>
      <c r="BB171" s="252"/>
      <c r="BC171" s="252"/>
      <c r="BD171" s="252"/>
      <c r="BE171" s="252"/>
      <c r="BF171" s="252"/>
      <c r="BG171" s="252"/>
      <c r="BH171" s="252"/>
      <c r="BI171" s="252"/>
      <c r="BJ171" s="252"/>
      <c r="BK171" s="252"/>
      <c r="BL171" s="252"/>
      <c r="BM171" s="252"/>
      <c r="BN171" s="253"/>
      <c r="BO171" s="253"/>
      <c r="BP171" s="253"/>
      <c r="BQ171" s="253"/>
      <c r="BR171" s="253"/>
      <c r="BS171" s="253"/>
      <c r="BT171" s="253"/>
      <c r="BU171" s="253"/>
      <c r="BV171" s="252"/>
      <c r="BW171" s="252"/>
      <c r="BX171">
        <f>SUM(BZ171:DM171)</f>
        <v>0</v>
      </c>
      <c r="BY171" s="252">
        <f t="shared" si="63"/>
        <v>0</v>
      </c>
      <c r="BZ171">
        <f>IF(GC112=29,BZ112,0)</f>
        <v>0</v>
      </c>
      <c r="CA171">
        <f aca="true" t="shared" si="80" ref="CA171:DM171">IF(GD112=29,CA112,0)</f>
        <v>0</v>
      </c>
      <c r="CB171">
        <f t="shared" si="80"/>
        <v>0</v>
      </c>
      <c r="CC171">
        <f t="shared" si="80"/>
        <v>0</v>
      </c>
      <c r="CD171">
        <f t="shared" si="80"/>
        <v>0</v>
      </c>
      <c r="CE171">
        <f t="shared" si="80"/>
        <v>0</v>
      </c>
      <c r="CF171">
        <f t="shared" si="80"/>
        <v>0</v>
      </c>
      <c r="CG171">
        <f t="shared" si="80"/>
        <v>0</v>
      </c>
      <c r="CH171">
        <f t="shared" si="80"/>
        <v>0</v>
      </c>
      <c r="CI171">
        <f t="shared" si="80"/>
        <v>0</v>
      </c>
      <c r="CJ171">
        <f t="shared" si="80"/>
        <v>0</v>
      </c>
      <c r="CK171">
        <f t="shared" si="80"/>
        <v>0</v>
      </c>
      <c r="CL171">
        <f t="shared" si="80"/>
        <v>0</v>
      </c>
      <c r="CM171">
        <f t="shared" si="80"/>
        <v>0</v>
      </c>
      <c r="CN171">
        <f t="shared" si="80"/>
        <v>0</v>
      </c>
      <c r="CO171">
        <f t="shared" si="80"/>
        <v>0</v>
      </c>
      <c r="CP171">
        <f t="shared" si="80"/>
        <v>0</v>
      </c>
      <c r="CQ171">
        <f t="shared" si="80"/>
        <v>0</v>
      </c>
      <c r="CR171">
        <f t="shared" si="80"/>
        <v>0</v>
      </c>
      <c r="CS171">
        <f t="shared" si="80"/>
        <v>0</v>
      </c>
      <c r="CT171">
        <f t="shared" si="80"/>
        <v>0</v>
      </c>
      <c r="CU171">
        <f t="shared" si="80"/>
        <v>0</v>
      </c>
      <c r="CV171">
        <f t="shared" si="80"/>
        <v>0</v>
      </c>
      <c r="CW171">
        <f t="shared" si="80"/>
        <v>0</v>
      </c>
      <c r="CX171">
        <f t="shared" si="80"/>
        <v>0</v>
      </c>
      <c r="CY171">
        <f t="shared" si="80"/>
        <v>0</v>
      </c>
      <c r="CZ171">
        <f t="shared" si="80"/>
        <v>0</v>
      </c>
      <c r="DA171">
        <f t="shared" si="80"/>
        <v>0</v>
      </c>
      <c r="DB171">
        <f t="shared" si="80"/>
        <v>0</v>
      </c>
      <c r="DC171">
        <f t="shared" si="80"/>
        <v>0</v>
      </c>
      <c r="DD171">
        <f t="shared" si="80"/>
        <v>0</v>
      </c>
      <c r="DE171">
        <f t="shared" si="80"/>
        <v>0</v>
      </c>
      <c r="DF171">
        <f t="shared" si="80"/>
        <v>0</v>
      </c>
      <c r="DG171">
        <f t="shared" si="80"/>
        <v>0</v>
      </c>
      <c r="DH171">
        <f t="shared" si="80"/>
        <v>0</v>
      </c>
      <c r="DI171">
        <f t="shared" si="80"/>
        <v>0</v>
      </c>
      <c r="DJ171">
        <f t="shared" si="80"/>
        <v>0</v>
      </c>
      <c r="DK171">
        <f t="shared" si="80"/>
        <v>0</v>
      </c>
      <c r="DL171">
        <f t="shared" si="80"/>
        <v>0</v>
      </c>
      <c r="DM171">
        <f t="shared" si="80"/>
        <v>0</v>
      </c>
    </row>
    <row r="172" spans="1:117" ht="18" customHeight="1" thickBot="1">
      <c r="A172" s="185"/>
      <c r="B172" s="185"/>
      <c r="C172" s="280"/>
      <c r="D172" s="185">
        <v>8</v>
      </c>
      <c r="E172" s="185"/>
      <c r="F172" s="185"/>
      <c r="G172" s="185"/>
      <c r="H172" s="280"/>
      <c r="I172" s="185"/>
      <c r="J172" s="185"/>
      <c r="K172" s="185"/>
      <c r="L172" s="185"/>
      <c r="M172" s="230"/>
      <c r="AB172" s="253" t="s">
        <v>285</v>
      </c>
      <c r="AC172" s="252">
        <f t="shared" si="79"/>
        <v>0</v>
      </c>
      <c r="AD172" s="252">
        <f t="shared" si="79"/>
        <v>0</v>
      </c>
      <c r="AE172" s="252">
        <f t="shared" si="79"/>
        <v>0</v>
      </c>
      <c r="AF172" s="252">
        <f t="shared" si="79"/>
        <v>0</v>
      </c>
      <c r="AG172" s="252">
        <f t="shared" si="20"/>
        <v>0</v>
      </c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  <c r="AY172" s="252"/>
      <c r="AZ172" s="252"/>
      <c r="BA172" s="252"/>
      <c r="BB172" s="252"/>
      <c r="BC172" s="252"/>
      <c r="BD172" s="252"/>
      <c r="BE172" s="252"/>
      <c r="BF172" s="252"/>
      <c r="BG172" s="252"/>
      <c r="BH172" s="252"/>
      <c r="BI172" s="252"/>
      <c r="BJ172" s="252"/>
      <c r="BK172" s="252"/>
      <c r="BL172" s="252"/>
      <c r="BM172" s="252"/>
      <c r="BN172" s="253"/>
      <c r="BO172" s="253"/>
      <c r="BP172" s="253"/>
      <c r="BQ172" s="253"/>
      <c r="BR172" s="253"/>
      <c r="BS172" s="253"/>
      <c r="BT172" s="253"/>
      <c r="BU172" s="253"/>
      <c r="BV172" s="253"/>
      <c r="BW172" s="253"/>
      <c r="BX172">
        <f>SUM(BZ172:DM172)</f>
        <v>0</v>
      </c>
      <c r="BY172" s="252">
        <f t="shared" si="63"/>
        <v>0</v>
      </c>
      <c r="BZ172">
        <f>IF(GC112=30,BZ112,0)</f>
        <v>0</v>
      </c>
      <c r="CA172">
        <f aca="true" t="shared" si="81" ref="CA172:DM172">IF(GD112=30,CA112,0)</f>
        <v>0</v>
      </c>
      <c r="CB172">
        <f t="shared" si="81"/>
        <v>0</v>
      </c>
      <c r="CC172">
        <f t="shared" si="81"/>
        <v>0</v>
      </c>
      <c r="CD172">
        <f t="shared" si="81"/>
        <v>0</v>
      </c>
      <c r="CE172">
        <f t="shared" si="81"/>
        <v>0</v>
      </c>
      <c r="CF172">
        <f t="shared" si="81"/>
        <v>0</v>
      </c>
      <c r="CG172">
        <f t="shared" si="81"/>
        <v>0</v>
      </c>
      <c r="CH172">
        <f t="shared" si="81"/>
        <v>0</v>
      </c>
      <c r="CI172">
        <f t="shared" si="81"/>
        <v>0</v>
      </c>
      <c r="CJ172">
        <f t="shared" si="81"/>
        <v>0</v>
      </c>
      <c r="CK172">
        <f t="shared" si="81"/>
        <v>0</v>
      </c>
      <c r="CL172">
        <f t="shared" si="81"/>
        <v>0</v>
      </c>
      <c r="CM172">
        <f t="shared" si="81"/>
        <v>0</v>
      </c>
      <c r="CN172">
        <f t="shared" si="81"/>
        <v>0</v>
      </c>
      <c r="CO172">
        <f t="shared" si="81"/>
        <v>0</v>
      </c>
      <c r="CP172">
        <f t="shared" si="81"/>
        <v>0</v>
      </c>
      <c r="CQ172">
        <f t="shared" si="81"/>
        <v>0</v>
      </c>
      <c r="CR172">
        <f t="shared" si="81"/>
        <v>0</v>
      </c>
      <c r="CS172">
        <f t="shared" si="81"/>
        <v>0</v>
      </c>
      <c r="CT172">
        <f t="shared" si="81"/>
        <v>0</v>
      </c>
      <c r="CU172">
        <f t="shared" si="81"/>
        <v>0</v>
      </c>
      <c r="CV172">
        <f t="shared" si="81"/>
        <v>0</v>
      </c>
      <c r="CW172">
        <f t="shared" si="81"/>
        <v>0</v>
      </c>
      <c r="CX172">
        <f t="shared" si="81"/>
        <v>0</v>
      </c>
      <c r="CY172">
        <f t="shared" si="81"/>
        <v>0</v>
      </c>
      <c r="CZ172">
        <f t="shared" si="81"/>
        <v>0</v>
      </c>
      <c r="DA172">
        <f t="shared" si="81"/>
        <v>0</v>
      </c>
      <c r="DB172">
        <f t="shared" si="81"/>
        <v>0</v>
      </c>
      <c r="DC172">
        <f t="shared" si="81"/>
        <v>0</v>
      </c>
      <c r="DD172">
        <f t="shared" si="81"/>
        <v>0</v>
      </c>
      <c r="DE172">
        <f t="shared" si="81"/>
        <v>0</v>
      </c>
      <c r="DF172">
        <f t="shared" si="81"/>
        <v>0</v>
      </c>
      <c r="DG172">
        <f t="shared" si="81"/>
        <v>0</v>
      </c>
      <c r="DH172">
        <f t="shared" si="81"/>
        <v>0</v>
      </c>
      <c r="DI172">
        <f t="shared" si="81"/>
        <v>0</v>
      </c>
      <c r="DJ172">
        <f t="shared" si="81"/>
        <v>0</v>
      </c>
      <c r="DK172">
        <f t="shared" si="81"/>
        <v>0</v>
      </c>
      <c r="DL172">
        <f t="shared" si="81"/>
        <v>0</v>
      </c>
      <c r="DM172">
        <f t="shared" si="81"/>
        <v>0</v>
      </c>
    </row>
    <row r="173" spans="1:77" ht="18" customHeight="1" thickTop="1">
      <c r="A173" s="185" t="s">
        <v>149</v>
      </c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230"/>
      <c r="AB173" s="253" t="s">
        <v>286</v>
      </c>
      <c r="AC173" s="253"/>
      <c r="AD173" s="253"/>
      <c r="AE173" s="253"/>
      <c r="AF173" s="253"/>
      <c r="AG173" s="252">
        <f t="shared" si="20"/>
        <v>0</v>
      </c>
      <c r="AH173" s="253"/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53"/>
      <c r="AT173" s="253"/>
      <c r="AU173" s="253"/>
      <c r="AV173" s="253"/>
      <c r="AW173" s="253"/>
      <c r="AX173" s="253"/>
      <c r="AY173" s="253"/>
      <c r="AZ173" s="253"/>
      <c r="BA173" s="253"/>
      <c r="BB173" s="253"/>
      <c r="BC173" s="253"/>
      <c r="BD173" s="253"/>
      <c r="BE173" s="253"/>
      <c r="BF173" s="253"/>
      <c r="BG173" s="253"/>
      <c r="BH173" s="253"/>
      <c r="BI173" s="253"/>
      <c r="BJ173" s="253"/>
      <c r="BK173" s="253"/>
      <c r="BL173" s="253"/>
      <c r="BM173" s="253"/>
      <c r="BN173" s="253"/>
      <c r="BO173" s="253"/>
      <c r="BP173" s="253"/>
      <c r="BQ173" s="253"/>
      <c r="BR173" s="253"/>
      <c r="BS173" s="253"/>
      <c r="BT173" s="253"/>
      <c r="BU173" s="253"/>
      <c r="BV173" s="253"/>
      <c r="BW173" s="253"/>
      <c r="BX173" s="253"/>
      <c r="BY173" s="252">
        <f t="shared" si="63"/>
        <v>0</v>
      </c>
    </row>
    <row r="174" spans="1:117" ht="18" customHeight="1" thickBot="1">
      <c r="A174" s="185"/>
      <c r="B174" s="270" t="s">
        <v>295</v>
      </c>
      <c r="C174" s="185"/>
      <c r="D174" s="185"/>
      <c r="E174" s="185"/>
      <c r="F174" s="272"/>
      <c r="G174" s="185"/>
      <c r="H174" s="185"/>
      <c r="I174" s="270" t="s">
        <v>295</v>
      </c>
      <c r="J174" s="185"/>
      <c r="K174" s="185"/>
      <c r="L174" s="185"/>
      <c r="M174" s="230"/>
      <c r="AB174" s="253" t="s">
        <v>106</v>
      </c>
      <c r="AC174" s="253"/>
      <c r="AD174" s="253"/>
      <c r="AE174" s="253"/>
      <c r="AF174" s="253"/>
      <c r="AG174" s="252">
        <f t="shared" si="20"/>
        <v>0</v>
      </c>
      <c r="AH174" s="253"/>
      <c r="AI174" s="253"/>
      <c r="AJ174" s="253"/>
      <c r="AK174" s="253"/>
      <c r="AL174" s="253"/>
      <c r="AM174" s="253"/>
      <c r="AN174" s="253"/>
      <c r="AO174" s="253"/>
      <c r="AP174" s="253"/>
      <c r="AQ174" s="253"/>
      <c r="AR174" s="253"/>
      <c r="AS174" s="253"/>
      <c r="AT174" s="253"/>
      <c r="AU174" s="253"/>
      <c r="AV174" s="253"/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>
        <f>SUM(BZ174:DM174)</f>
        <v>0</v>
      </c>
      <c r="BY174" s="252">
        <f t="shared" si="63"/>
        <v>0</v>
      </c>
      <c r="BZ174">
        <f>IF(GC112=31,BZ112,0)</f>
        <v>0</v>
      </c>
      <c r="CA174">
        <f aca="true" t="shared" si="82" ref="CA174:DM174">IF(GD112=31,CA112,0)</f>
        <v>0</v>
      </c>
      <c r="CB174">
        <f t="shared" si="82"/>
        <v>0</v>
      </c>
      <c r="CC174">
        <f t="shared" si="82"/>
        <v>0</v>
      </c>
      <c r="CD174">
        <f t="shared" si="82"/>
        <v>0</v>
      </c>
      <c r="CE174">
        <f t="shared" si="82"/>
        <v>0</v>
      </c>
      <c r="CF174">
        <f t="shared" si="82"/>
        <v>0</v>
      </c>
      <c r="CG174">
        <f t="shared" si="82"/>
        <v>0</v>
      </c>
      <c r="CH174">
        <f t="shared" si="82"/>
        <v>0</v>
      </c>
      <c r="CI174">
        <f t="shared" si="82"/>
        <v>0</v>
      </c>
      <c r="CJ174">
        <f t="shared" si="82"/>
        <v>0</v>
      </c>
      <c r="CK174">
        <f t="shared" si="82"/>
        <v>0</v>
      </c>
      <c r="CL174">
        <f t="shared" si="82"/>
        <v>0</v>
      </c>
      <c r="CM174">
        <f t="shared" si="82"/>
        <v>0</v>
      </c>
      <c r="CN174">
        <f t="shared" si="82"/>
        <v>0</v>
      </c>
      <c r="CO174">
        <f t="shared" si="82"/>
        <v>0</v>
      </c>
      <c r="CP174">
        <f t="shared" si="82"/>
        <v>0</v>
      </c>
      <c r="CQ174">
        <f t="shared" si="82"/>
        <v>0</v>
      </c>
      <c r="CR174">
        <f t="shared" si="82"/>
        <v>0</v>
      </c>
      <c r="CS174">
        <f t="shared" si="82"/>
        <v>0</v>
      </c>
      <c r="CT174">
        <f t="shared" si="82"/>
        <v>0</v>
      </c>
      <c r="CU174">
        <f t="shared" si="82"/>
        <v>0</v>
      </c>
      <c r="CV174">
        <f t="shared" si="82"/>
        <v>0</v>
      </c>
      <c r="CW174">
        <f t="shared" si="82"/>
        <v>0</v>
      </c>
      <c r="CX174">
        <f t="shared" si="82"/>
        <v>0</v>
      </c>
      <c r="CY174">
        <f t="shared" si="82"/>
        <v>0</v>
      </c>
      <c r="CZ174">
        <f t="shared" si="82"/>
        <v>0</v>
      </c>
      <c r="DA174">
        <f t="shared" si="82"/>
        <v>0</v>
      </c>
      <c r="DB174">
        <f t="shared" si="82"/>
        <v>0</v>
      </c>
      <c r="DC174">
        <f t="shared" si="82"/>
        <v>0</v>
      </c>
      <c r="DD174">
        <f t="shared" si="82"/>
        <v>0</v>
      </c>
      <c r="DE174">
        <f t="shared" si="82"/>
        <v>0</v>
      </c>
      <c r="DF174">
        <f t="shared" si="82"/>
        <v>0</v>
      </c>
      <c r="DG174">
        <f t="shared" si="82"/>
        <v>0</v>
      </c>
      <c r="DH174">
        <f t="shared" si="82"/>
        <v>0</v>
      </c>
      <c r="DI174">
        <f t="shared" si="82"/>
        <v>0</v>
      </c>
      <c r="DJ174">
        <f t="shared" si="82"/>
        <v>0</v>
      </c>
      <c r="DK174">
        <f t="shared" si="82"/>
        <v>0</v>
      </c>
      <c r="DL174">
        <f t="shared" si="82"/>
        <v>0</v>
      </c>
      <c r="DM174">
        <f t="shared" si="82"/>
        <v>0</v>
      </c>
    </row>
    <row r="175" spans="1:117" ht="18" customHeight="1" thickTop="1">
      <c r="A175" s="272">
        <v>1</v>
      </c>
      <c r="B175" s="258"/>
      <c r="C175" s="185"/>
      <c r="D175" s="185"/>
      <c r="E175" s="185"/>
      <c r="F175" s="272">
        <v>4</v>
      </c>
      <c r="G175" s="185"/>
      <c r="H175" s="185"/>
      <c r="I175" s="258"/>
      <c r="J175" s="185"/>
      <c r="K175" s="185"/>
      <c r="L175" s="185"/>
      <c r="M175" s="230"/>
      <c r="AB175" s="252" t="s">
        <v>126</v>
      </c>
      <c r="AC175" s="252"/>
      <c r="AD175" s="252"/>
      <c r="AE175" s="252"/>
      <c r="AF175" s="252"/>
      <c r="AG175" s="252">
        <f t="shared" si="20"/>
        <v>0</v>
      </c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U175" s="252"/>
      <c r="AV175" s="252"/>
      <c r="AW175" s="252"/>
      <c r="AX175" s="252"/>
      <c r="AY175" s="252"/>
      <c r="AZ175" s="252"/>
      <c r="BA175" s="252"/>
      <c r="BB175" s="252"/>
      <c r="BC175" s="252"/>
      <c r="BD175" s="252"/>
      <c r="BE175" s="252"/>
      <c r="BF175" s="252"/>
      <c r="BG175" s="252"/>
      <c r="BH175" s="252"/>
      <c r="BI175" s="252"/>
      <c r="BJ175" s="252"/>
      <c r="BK175" s="252"/>
      <c r="BL175" s="252"/>
      <c r="BM175" s="252"/>
      <c r="BN175" s="252"/>
      <c r="BO175" s="252"/>
      <c r="BP175" s="252"/>
      <c r="BQ175" s="252"/>
      <c r="BR175" s="252"/>
      <c r="BS175" s="252"/>
      <c r="BT175" s="252"/>
      <c r="BU175" s="252"/>
      <c r="BV175" s="253"/>
      <c r="BW175" s="253"/>
      <c r="BX175">
        <f>SUM(BZ175:DM175)</f>
        <v>0</v>
      </c>
      <c r="BY175" s="252">
        <f t="shared" si="63"/>
        <v>0</v>
      </c>
      <c r="BZ175">
        <f>IF(GC112=32,BZ112,0)</f>
        <v>0</v>
      </c>
      <c r="CA175">
        <f aca="true" t="shared" si="83" ref="CA175:DM175">IF(GD112=32,CA112,0)</f>
        <v>0</v>
      </c>
      <c r="CB175">
        <f t="shared" si="83"/>
        <v>0</v>
      </c>
      <c r="CC175">
        <f t="shared" si="83"/>
        <v>0</v>
      </c>
      <c r="CD175">
        <f t="shared" si="83"/>
        <v>0</v>
      </c>
      <c r="CE175">
        <f t="shared" si="83"/>
        <v>0</v>
      </c>
      <c r="CF175">
        <f t="shared" si="83"/>
        <v>0</v>
      </c>
      <c r="CG175">
        <f t="shared" si="83"/>
        <v>0</v>
      </c>
      <c r="CH175">
        <f t="shared" si="83"/>
        <v>0</v>
      </c>
      <c r="CI175">
        <f t="shared" si="83"/>
        <v>0</v>
      </c>
      <c r="CJ175">
        <f t="shared" si="83"/>
        <v>0</v>
      </c>
      <c r="CK175">
        <f t="shared" si="83"/>
        <v>0</v>
      </c>
      <c r="CL175">
        <f t="shared" si="83"/>
        <v>0</v>
      </c>
      <c r="CM175">
        <f t="shared" si="83"/>
        <v>0</v>
      </c>
      <c r="CN175">
        <f t="shared" si="83"/>
        <v>0</v>
      </c>
      <c r="CO175">
        <f t="shared" si="83"/>
        <v>0</v>
      </c>
      <c r="CP175">
        <f t="shared" si="83"/>
        <v>0</v>
      </c>
      <c r="CQ175">
        <f t="shared" si="83"/>
        <v>0</v>
      </c>
      <c r="CR175">
        <f t="shared" si="83"/>
        <v>0</v>
      </c>
      <c r="CS175">
        <f t="shared" si="83"/>
        <v>0</v>
      </c>
      <c r="CT175">
        <f t="shared" si="83"/>
        <v>0</v>
      </c>
      <c r="CU175">
        <f t="shared" si="83"/>
        <v>0</v>
      </c>
      <c r="CV175">
        <f t="shared" si="83"/>
        <v>0</v>
      </c>
      <c r="CW175">
        <f t="shared" si="83"/>
        <v>0</v>
      </c>
      <c r="CX175">
        <f t="shared" si="83"/>
        <v>0</v>
      </c>
      <c r="CY175">
        <f t="shared" si="83"/>
        <v>0</v>
      </c>
      <c r="CZ175">
        <f t="shared" si="83"/>
        <v>0</v>
      </c>
      <c r="DA175">
        <f t="shared" si="83"/>
        <v>0</v>
      </c>
      <c r="DB175">
        <f t="shared" si="83"/>
        <v>0</v>
      </c>
      <c r="DC175">
        <f t="shared" si="83"/>
        <v>0</v>
      </c>
      <c r="DD175">
        <f t="shared" si="83"/>
        <v>0</v>
      </c>
      <c r="DE175">
        <f t="shared" si="83"/>
        <v>0</v>
      </c>
      <c r="DF175">
        <f t="shared" si="83"/>
        <v>0</v>
      </c>
      <c r="DG175">
        <f t="shared" si="83"/>
        <v>0</v>
      </c>
      <c r="DH175">
        <f t="shared" si="83"/>
        <v>0</v>
      </c>
      <c r="DI175">
        <f t="shared" si="83"/>
        <v>0</v>
      </c>
      <c r="DJ175">
        <f t="shared" si="83"/>
        <v>0</v>
      </c>
      <c r="DK175">
        <f t="shared" si="83"/>
        <v>0</v>
      </c>
      <c r="DL175">
        <f t="shared" si="83"/>
        <v>0</v>
      </c>
      <c r="DM175">
        <f t="shared" si="83"/>
        <v>0</v>
      </c>
    </row>
    <row r="176" spans="1:77" ht="18" customHeight="1" thickBot="1">
      <c r="A176" s="272">
        <v>2</v>
      </c>
      <c r="B176" s="260"/>
      <c r="C176" s="185"/>
      <c r="D176" s="185"/>
      <c r="E176" s="185"/>
      <c r="F176" s="272">
        <v>5</v>
      </c>
      <c r="G176" s="185"/>
      <c r="H176" s="185"/>
      <c r="I176" s="259"/>
      <c r="J176" s="185"/>
      <c r="K176" s="185"/>
      <c r="L176" s="185"/>
      <c r="M176" s="230"/>
      <c r="AB176" s="252" t="s">
        <v>123</v>
      </c>
      <c r="AC176" s="252"/>
      <c r="AD176" s="252"/>
      <c r="AE176" s="252"/>
      <c r="AF176" s="252"/>
      <c r="AG176" s="252">
        <f t="shared" si="20"/>
        <v>0</v>
      </c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252"/>
      <c r="BA176" s="252"/>
      <c r="BB176" s="252"/>
      <c r="BY176" s="252">
        <f t="shared" si="63"/>
        <v>0</v>
      </c>
    </row>
    <row r="177" spans="1:117" ht="18" customHeight="1" thickBot="1" thickTop="1">
      <c r="A177" s="272">
        <v>3</v>
      </c>
      <c r="B177" s="259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230"/>
      <c r="AB177" t="s">
        <v>289</v>
      </c>
      <c r="AG177" s="252">
        <f t="shared" si="20"/>
        <v>0</v>
      </c>
      <c r="AN177" s="252"/>
      <c r="AO177" s="252"/>
      <c r="AP177" s="252"/>
      <c r="AQ177" s="252"/>
      <c r="AR177" s="252"/>
      <c r="BX177">
        <f>SUM(BZ177:DM177)</f>
        <v>0</v>
      </c>
      <c r="BY177" s="252">
        <f t="shared" si="63"/>
        <v>0</v>
      </c>
      <c r="BZ177">
        <f>IF(GC112=3,BZ112,0)</f>
        <v>0</v>
      </c>
      <c r="CA177">
        <f aca="true" t="shared" si="84" ref="CA177:DL177">IF(GD112=3,CA112,0)</f>
        <v>0</v>
      </c>
      <c r="CB177">
        <f t="shared" si="84"/>
        <v>0</v>
      </c>
      <c r="CC177">
        <f t="shared" si="84"/>
        <v>0</v>
      </c>
      <c r="CD177">
        <f t="shared" si="84"/>
        <v>0</v>
      </c>
      <c r="CE177">
        <f t="shared" si="84"/>
        <v>0</v>
      </c>
      <c r="CF177">
        <f t="shared" si="84"/>
        <v>0</v>
      </c>
      <c r="CG177">
        <f t="shared" si="84"/>
        <v>0</v>
      </c>
      <c r="CH177">
        <f t="shared" si="84"/>
        <v>0</v>
      </c>
      <c r="CI177">
        <f t="shared" si="84"/>
        <v>0</v>
      </c>
      <c r="CJ177">
        <f t="shared" si="84"/>
        <v>0</v>
      </c>
      <c r="CK177">
        <f t="shared" si="84"/>
        <v>0</v>
      </c>
      <c r="CL177">
        <f t="shared" si="84"/>
        <v>0</v>
      </c>
      <c r="CM177">
        <f t="shared" si="84"/>
        <v>0</v>
      </c>
      <c r="CN177">
        <f t="shared" si="84"/>
        <v>0</v>
      </c>
      <c r="CO177">
        <f t="shared" si="84"/>
        <v>0</v>
      </c>
      <c r="CP177">
        <f t="shared" si="84"/>
        <v>0</v>
      </c>
      <c r="CQ177">
        <f t="shared" si="84"/>
        <v>0</v>
      </c>
      <c r="CR177">
        <f t="shared" si="84"/>
        <v>0</v>
      </c>
      <c r="CS177">
        <f t="shared" si="84"/>
        <v>0</v>
      </c>
      <c r="CT177">
        <f t="shared" si="84"/>
        <v>0</v>
      </c>
      <c r="CU177">
        <f t="shared" si="84"/>
        <v>0</v>
      </c>
      <c r="CV177">
        <f t="shared" si="84"/>
        <v>0</v>
      </c>
      <c r="CW177">
        <f t="shared" si="84"/>
        <v>0</v>
      </c>
      <c r="CX177">
        <f t="shared" si="84"/>
        <v>0</v>
      </c>
      <c r="CY177">
        <f t="shared" si="84"/>
        <v>0</v>
      </c>
      <c r="CZ177">
        <f t="shared" si="84"/>
        <v>0</v>
      </c>
      <c r="DA177">
        <f t="shared" si="84"/>
        <v>0</v>
      </c>
      <c r="DB177">
        <f t="shared" si="84"/>
        <v>0</v>
      </c>
      <c r="DC177">
        <f t="shared" si="84"/>
        <v>0</v>
      </c>
      <c r="DD177">
        <f t="shared" si="84"/>
        <v>0</v>
      </c>
      <c r="DE177">
        <f t="shared" si="84"/>
        <v>0</v>
      </c>
      <c r="DF177">
        <f t="shared" si="84"/>
        <v>0</v>
      </c>
      <c r="DG177">
        <f t="shared" si="84"/>
        <v>0</v>
      </c>
      <c r="DH177">
        <f t="shared" si="84"/>
        <v>0</v>
      </c>
      <c r="DI177">
        <f t="shared" si="84"/>
        <v>0</v>
      </c>
      <c r="DJ177">
        <f t="shared" si="84"/>
        <v>0</v>
      </c>
      <c r="DK177">
        <f t="shared" si="84"/>
        <v>0</v>
      </c>
      <c r="DL177">
        <f t="shared" si="84"/>
        <v>0</v>
      </c>
      <c r="DM177">
        <f>IF(HP112=3,DM112,0)</f>
        <v>0</v>
      </c>
    </row>
    <row r="178" spans="1:117" ht="18" customHeight="1" thickTop="1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230"/>
      <c r="AB178" t="s">
        <v>297</v>
      </c>
      <c r="AG178" s="252">
        <f t="shared" si="20"/>
        <v>0</v>
      </c>
      <c r="AN178" s="252"/>
      <c r="AO178" s="252"/>
      <c r="AP178" s="252"/>
      <c r="AQ178" s="252"/>
      <c r="AR178" s="252"/>
      <c r="BX178">
        <f>SUM(BZ178:DM178)</f>
        <v>0</v>
      </c>
      <c r="BY178" s="252">
        <f t="shared" si="63"/>
        <v>0</v>
      </c>
      <c r="BZ178">
        <f>IF(GC112=6,BZ112,0)</f>
        <v>0</v>
      </c>
      <c r="CA178">
        <f aca="true" t="shared" si="85" ref="CA178:DM178">IF(GD112=6,CA112,0)</f>
        <v>0</v>
      </c>
      <c r="CB178">
        <f t="shared" si="85"/>
        <v>0</v>
      </c>
      <c r="CC178">
        <f t="shared" si="85"/>
        <v>0</v>
      </c>
      <c r="CD178">
        <f t="shared" si="85"/>
        <v>0</v>
      </c>
      <c r="CE178">
        <f t="shared" si="85"/>
        <v>0</v>
      </c>
      <c r="CF178">
        <f t="shared" si="85"/>
        <v>0</v>
      </c>
      <c r="CG178">
        <f t="shared" si="85"/>
        <v>0</v>
      </c>
      <c r="CH178">
        <f t="shared" si="85"/>
        <v>0</v>
      </c>
      <c r="CI178">
        <f t="shared" si="85"/>
        <v>0</v>
      </c>
      <c r="CJ178">
        <f t="shared" si="85"/>
        <v>0</v>
      </c>
      <c r="CK178">
        <f t="shared" si="85"/>
        <v>0</v>
      </c>
      <c r="CL178">
        <f t="shared" si="85"/>
        <v>0</v>
      </c>
      <c r="CM178">
        <f t="shared" si="85"/>
        <v>0</v>
      </c>
      <c r="CN178">
        <f t="shared" si="85"/>
        <v>0</v>
      </c>
      <c r="CO178">
        <f t="shared" si="85"/>
        <v>0</v>
      </c>
      <c r="CP178">
        <f t="shared" si="85"/>
        <v>0</v>
      </c>
      <c r="CQ178">
        <f t="shared" si="85"/>
        <v>0</v>
      </c>
      <c r="CR178">
        <f t="shared" si="85"/>
        <v>0</v>
      </c>
      <c r="CS178">
        <f t="shared" si="85"/>
        <v>0</v>
      </c>
      <c r="CT178">
        <f t="shared" si="85"/>
        <v>0</v>
      </c>
      <c r="CU178">
        <f t="shared" si="85"/>
        <v>0</v>
      </c>
      <c r="CV178">
        <f t="shared" si="85"/>
        <v>0</v>
      </c>
      <c r="CW178">
        <f t="shared" si="85"/>
        <v>0</v>
      </c>
      <c r="CX178">
        <f t="shared" si="85"/>
        <v>0</v>
      </c>
      <c r="CY178">
        <f t="shared" si="85"/>
        <v>0</v>
      </c>
      <c r="CZ178">
        <f t="shared" si="85"/>
        <v>0</v>
      </c>
      <c r="DA178">
        <f t="shared" si="85"/>
        <v>0</v>
      </c>
      <c r="DB178">
        <f t="shared" si="85"/>
        <v>0</v>
      </c>
      <c r="DC178">
        <f t="shared" si="85"/>
        <v>0</v>
      </c>
      <c r="DD178">
        <f t="shared" si="85"/>
        <v>0</v>
      </c>
      <c r="DE178">
        <f t="shared" si="85"/>
        <v>0</v>
      </c>
      <c r="DF178">
        <f t="shared" si="85"/>
        <v>0</v>
      </c>
      <c r="DG178">
        <f t="shared" si="85"/>
        <v>0</v>
      </c>
      <c r="DH178">
        <f t="shared" si="85"/>
        <v>0</v>
      </c>
      <c r="DI178">
        <f t="shared" si="85"/>
        <v>0</v>
      </c>
      <c r="DJ178">
        <f t="shared" si="85"/>
        <v>0</v>
      </c>
      <c r="DK178">
        <f t="shared" si="85"/>
        <v>0</v>
      </c>
      <c r="DL178">
        <f t="shared" si="85"/>
        <v>0</v>
      </c>
      <c r="DM178">
        <f t="shared" si="85"/>
        <v>0</v>
      </c>
    </row>
    <row r="179" spans="1:117" ht="18" customHeight="1">
      <c r="A179" s="185" t="s">
        <v>148</v>
      </c>
      <c r="B179" s="185"/>
      <c r="C179" s="185"/>
      <c r="D179" s="185"/>
      <c r="E179" s="185"/>
      <c r="F179" s="185" t="s">
        <v>147</v>
      </c>
      <c r="G179" s="185"/>
      <c r="H179" s="185"/>
      <c r="I179" s="185"/>
      <c r="J179" s="185"/>
      <c r="K179" s="185"/>
      <c r="L179" s="187"/>
      <c r="M179" s="230"/>
      <c r="AB179" t="s">
        <v>298</v>
      </c>
      <c r="AG179" s="252">
        <f t="shared" si="20"/>
        <v>0</v>
      </c>
      <c r="AN179" s="252"/>
      <c r="AO179" s="252"/>
      <c r="AP179" s="252"/>
      <c r="AQ179" s="252"/>
      <c r="AR179" s="252"/>
      <c r="BX179">
        <f>SUM(BZ179:DM179)</f>
        <v>0</v>
      </c>
      <c r="BY179" s="252">
        <f>SUM(AC179:BX179)</f>
        <v>0</v>
      </c>
      <c r="BZ179">
        <f>IF(GC112=8,BZ112,0)</f>
        <v>0</v>
      </c>
      <c r="CA179">
        <f aca="true" t="shared" si="86" ref="CA179:DM179">IF(GD112=8,CA112,0)</f>
        <v>0</v>
      </c>
      <c r="CB179">
        <f t="shared" si="86"/>
        <v>0</v>
      </c>
      <c r="CC179">
        <f t="shared" si="86"/>
        <v>0</v>
      </c>
      <c r="CD179">
        <f t="shared" si="86"/>
        <v>0</v>
      </c>
      <c r="CE179">
        <f t="shared" si="86"/>
        <v>0</v>
      </c>
      <c r="CF179">
        <f t="shared" si="86"/>
        <v>0</v>
      </c>
      <c r="CG179">
        <f t="shared" si="86"/>
        <v>0</v>
      </c>
      <c r="CH179">
        <f t="shared" si="86"/>
        <v>0</v>
      </c>
      <c r="CI179">
        <f t="shared" si="86"/>
        <v>0</v>
      </c>
      <c r="CJ179">
        <f t="shared" si="86"/>
        <v>0</v>
      </c>
      <c r="CK179">
        <f t="shared" si="86"/>
        <v>0</v>
      </c>
      <c r="CL179">
        <f t="shared" si="86"/>
        <v>0</v>
      </c>
      <c r="CM179">
        <f t="shared" si="86"/>
        <v>0</v>
      </c>
      <c r="CN179">
        <f t="shared" si="86"/>
        <v>0</v>
      </c>
      <c r="CO179">
        <f t="shared" si="86"/>
        <v>0</v>
      </c>
      <c r="CP179">
        <f t="shared" si="86"/>
        <v>0</v>
      </c>
      <c r="CQ179">
        <f t="shared" si="86"/>
        <v>0</v>
      </c>
      <c r="CR179">
        <f t="shared" si="86"/>
        <v>0</v>
      </c>
      <c r="CS179">
        <f t="shared" si="86"/>
        <v>0</v>
      </c>
      <c r="CT179">
        <f t="shared" si="86"/>
        <v>0</v>
      </c>
      <c r="CU179">
        <f t="shared" si="86"/>
        <v>0</v>
      </c>
      <c r="CV179">
        <f t="shared" si="86"/>
        <v>0</v>
      </c>
      <c r="CW179">
        <f t="shared" si="86"/>
        <v>0</v>
      </c>
      <c r="CX179">
        <f t="shared" si="86"/>
        <v>0</v>
      </c>
      <c r="CY179">
        <f t="shared" si="86"/>
        <v>0</v>
      </c>
      <c r="CZ179">
        <f t="shared" si="86"/>
        <v>0</v>
      </c>
      <c r="DA179">
        <f t="shared" si="86"/>
        <v>0</v>
      </c>
      <c r="DB179">
        <f t="shared" si="86"/>
        <v>0</v>
      </c>
      <c r="DC179">
        <f t="shared" si="86"/>
        <v>0</v>
      </c>
      <c r="DD179">
        <f t="shared" si="86"/>
        <v>0</v>
      </c>
      <c r="DE179">
        <f t="shared" si="86"/>
        <v>0</v>
      </c>
      <c r="DF179">
        <f t="shared" si="86"/>
        <v>0</v>
      </c>
      <c r="DG179">
        <f t="shared" si="86"/>
        <v>0</v>
      </c>
      <c r="DH179">
        <f t="shared" si="86"/>
        <v>0</v>
      </c>
      <c r="DI179">
        <f t="shared" si="86"/>
        <v>0</v>
      </c>
      <c r="DJ179">
        <f t="shared" si="86"/>
        <v>0</v>
      </c>
      <c r="DK179">
        <f t="shared" si="86"/>
        <v>0</v>
      </c>
      <c r="DL179">
        <f t="shared" si="86"/>
        <v>0</v>
      </c>
      <c r="DM179">
        <f t="shared" si="86"/>
        <v>0</v>
      </c>
    </row>
    <row r="180" spans="1:117" ht="18" customHeight="1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7"/>
      <c r="M180" s="230"/>
      <c r="AB180" t="s">
        <v>299</v>
      </c>
      <c r="AG180" s="252">
        <f t="shared" si="20"/>
        <v>0</v>
      </c>
      <c r="AN180" s="252"/>
      <c r="AO180" s="252"/>
      <c r="AP180" s="252"/>
      <c r="AQ180" s="252"/>
      <c r="AR180" s="252"/>
      <c r="BX180">
        <f>SUM(BZ180:DM180)</f>
        <v>0</v>
      </c>
      <c r="BY180" s="252">
        <f>SUM(AC180:BX180)</f>
        <v>0</v>
      </c>
      <c r="BZ180">
        <f>IF(GC112=22,BZ112,0)</f>
        <v>0</v>
      </c>
      <c r="CA180">
        <f aca="true" t="shared" si="87" ref="CA180:DM180">IF(GD112=22,CA112,0)</f>
        <v>0</v>
      </c>
      <c r="CB180">
        <f t="shared" si="87"/>
        <v>0</v>
      </c>
      <c r="CC180">
        <f t="shared" si="87"/>
        <v>0</v>
      </c>
      <c r="CD180">
        <f t="shared" si="87"/>
        <v>0</v>
      </c>
      <c r="CE180">
        <f t="shared" si="87"/>
        <v>0</v>
      </c>
      <c r="CF180">
        <f t="shared" si="87"/>
        <v>0</v>
      </c>
      <c r="CG180">
        <f t="shared" si="87"/>
        <v>0</v>
      </c>
      <c r="CH180">
        <f t="shared" si="87"/>
        <v>0</v>
      </c>
      <c r="CI180">
        <f t="shared" si="87"/>
        <v>0</v>
      </c>
      <c r="CJ180">
        <f t="shared" si="87"/>
        <v>0</v>
      </c>
      <c r="CK180">
        <f t="shared" si="87"/>
        <v>0</v>
      </c>
      <c r="CL180">
        <f t="shared" si="87"/>
        <v>0</v>
      </c>
      <c r="CM180">
        <f t="shared" si="87"/>
        <v>0</v>
      </c>
      <c r="CN180">
        <f t="shared" si="87"/>
        <v>0</v>
      </c>
      <c r="CO180">
        <f t="shared" si="87"/>
        <v>0</v>
      </c>
      <c r="CP180">
        <f t="shared" si="87"/>
        <v>0</v>
      </c>
      <c r="CQ180">
        <f t="shared" si="87"/>
        <v>0</v>
      </c>
      <c r="CR180">
        <f t="shared" si="87"/>
        <v>0</v>
      </c>
      <c r="CS180">
        <f t="shared" si="87"/>
        <v>0</v>
      </c>
      <c r="CT180">
        <f t="shared" si="87"/>
        <v>0</v>
      </c>
      <c r="CU180">
        <f t="shared" si="87"/>
        <v>0</v>
      </c>
      <c r="CV180">
        <f t="shared" si="87"/>
        <v>0</v>
      </c>
      <c r="CW180">
        <f t="shared" si="87"/>
        <v>0</v>
      </c>
      <c r="CX180">
        <f t="shared" si="87"/>
        <v>0</v>
      </c>
      <c r="CY180">
        <f t="shared" si="87"/>
        <v>0</v>
      </c>
      <c r="CZ180">
        <f t="shared" si="87"/>
        <v>0</v>
      </c>
      <c r="DA180">
        <f t="shared" si="87"/>
        <v>0</v>
      </c>
      <c r="DB180">
        <f t="shared" si="87"/>
        <v>0</v>
      </c>
      <c r="DC180">
        <f t="shared" si="87"/>
        <v>0</v>
      </c>
      <c r="DD180">
        <f t="shared" si="87"/>
        <v>0</v>
      </c>
      <c r="DE180">
        <f t="shared" si="87"/>
        <v>0</v>
      </c>
      <c r="DF180">
        <f t="shared" si="87"/>
        <v>0</v>
      </c>
      <c r="DG180">
        <f t="shared" si="87"/>
        <v>0</v>
      </c>
      <c r="DH180">
        <f t="shared" si="87"/>
        <v>0</v>
      </c>
      <c r="DI180">
        <f t="shared" si="87"/>
        <v>0</v>
      </c>
      <c r="DJ180">
        <f t="shared" si="87"/>
        <v>0</v>
      </c>
      <c r="DK180">
        <f t="shared" si="87"/>
        <v>0</v>
      </c>
      <c r="DL180">
        <f t="shared" si="87"/>
        <v>0</v>
      </c>
      <c r="DM180">
        <f t="shared" si="87"/>
        <v>0</v>
      </c>
    </row>
    <row r="181" spans="1:44" ht="18" customHeight="1" thickBot="1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7"/>
      <c r="M181" s="230"/>
      <c r="AN181" s="252"/>
      <c r="AO181" s="252"/>
      <c r="AP181" s="252"/>
      <c r="AQ181" s="252"/>
      <c r="AR181" s="252"/>
    </row>
    <row r="182" spans="1:44" ht="18" customHeight="1" thickTop="1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33"/>
      <c r="M182" s="229"/>
      <c r="AN182" s="252"/>
      <c r="AO182" s="252"/>
      <c r="AP182" s="252"/>
      <c r="AQ182" s="252"/>
      <c r="AR182" s="252"/>
    </row>
    <row r="183" spans="1:43" ht="18" customHeight="1" thickBot="1">
      <c r="A183" s="188" t="s">
        <v>151</v>
      </c>
      <c r="B183" s="185"/>
      <c r="C183" s="185"/>
      <c r="D183" s="282"/>
      <c r="E183" s="283"/>
      <c r="F183" s="283"/>
      <c r="G183" s="284"/>
      <c r="H183" s="223"/>
      <c r="I183" s="223"/>
      <c r="J183" s="223"/>
      <c r="K183" s="223"/>
      <c r="L183" s="187"/>
      <c r="M183" s="230"/>
      <c r="AA183" s="254"/>
      <c r="AQ183" s="252"/>
    </row>
    <row r="184" spans="1:37" ht="18" customHeight="1" thickBot="1" thickTop="1">
      <c r="A184" s="187" t="s">
        <v>150</v>
      </c>
      <c r="B184" s="187"/>
      <c r="C184" s="281"/>
      <c r="D184" s="187"/>
      <c r="E184" s="187"/>
      <c r="F184" s="187"/>
      <c r="G184" s="187"/>
      <c r="H184" s="187"/>
      <c r="I184" s="187"/>
      <c r="J184" s="187"/>
      <c r="K184" s="187"/>
      <c r="L184" s="185"/>
      <c r="M184" s="230"/>
      <c r="AA184" s="254" t="s">
        <v>196</v>
      </c>
      <c r="AE184" s="254" t="s">
        <v>197</v>
      </c>
      <c r="AJ184">
        <f>IF(AI189=1,"",AN185)</f>
      </c>
      <c r="AK184">
        <f>IF(AI188=1,"",AO185)</f>
      </c>
    </row>
    <row r="185" spans="1:45" ht="18" customHeight="1" thickTop="1">
      <c r="A185" s="187"/>
      <c r="B185" s="187"/>
      <c r="C185" s="278"/>
      <c r="D185" s="187">
        <v>1</v>
      </c>
      <c r="E185" s="187"/>
      <c r="F185" s="187"/>
      <c r="G185" s="187"/>
      <c r="H185" s="278"/>
      <c r="I185" s="187"/>
      <c r="J185" s="187"/>
      <c r="K185" s="187"/>
      <c r="L185" s="185"/>
      <c r="M185" s="230"/>
      <c r="AA185" s="254" t="s">
        <v>195</v>
      </c>
      <c r="AI185">
        <v>1</v>
      </c>
      <c r="AJ185" t="str">
        <f>AQ186</f>
        <v>Lang. Not set</v>
      </c>
      <c r="AN185" t="str">
        <f>IF(AI189=2,AU186,AL186)</f>
        <v>Lang. Not set</v>
      </c>
      <c r="AO185" t="str">
        <f>IF(AI188=2,AU186,AM186)</f>
        <v>Lang. Not set</v>
      </c>
      <c r="AP185">
        <f>IF(AI187=1,"",AN186)</f>
      </c>
      <c r="AQ185">
        <f>IF(AI186=1,"",AO186)</f>
      </c>
      <c r="AR185" t="s">
        <v>146</v>
      </c>
      <c r="AS185">
        <f>IF(AI185=1,"",AQ186)</f>
      </c>
    </row>
    <row r="186" spans="1:65" ht="18" customHeight="1">
      <c r="A186" s="187"/>
      <c r="B186" s="187"/>
      <c r="C186" s="279"/>
      <c r="D186" s="187">
        <v>2</v>
      </c>
      <c r="E186" s="187"/>
      <c r="F186" s="187"/>
      <c r="G186" s="187"/>
      <c r="H186" s="279"/>
      <c r="I186" s="187"/>
      <c r="J186" s="187"/>
      <c r="K186" s="187"/>
      <c r="L186" s="185"/>
      <c r="M186" s="230"/>
      <c r="AA186">
        <v>1</v>
      </c>
      <c r="AI186">
        <v>1</v>
      </c>
      <c r="AJ186">
        <f>AQ185</f>
      </c>
      <c r="AL186" t="str">
        <f>IF(AI189=3,AU187,AL187)</f>
        <v>Lang. Not set</v>
      </c>
      <c r="AM186" t="str">
        <f>IF(AI188=3,AU187,AM187)</f>
        <v>Lang. Not set</v>
      </c>
      <c r="AN186" t="str">
        <f>IF(AI187=2,AU186,AN187)</f>
        <v>Lang. Not set</v>
      </c>
      <c r="AO186" t="str">
        <f>IF(AI186=2,AU186,AO187)</f>
        <v>Lang. Not set</v>
      </c>
      <c r="AP186">
        <v>2</v>
      </c>
      <c r="AQ186" t="str">
        <f>IF(AI185=2,AU186,AQ187)</f>
        <v>Lang. Not set</v>
      </c>
      <c r="AR186" s="254" t="s">
        <v>198</v>
      </c>
      <c r="AT186">
        <f>IF(AA186=1,"",AT187)</f>
      </c>
      <c r="AU186">
        <f>IF(AA186=1,"",AV186)</f>
      </c>
      <c r="AV186">
        <f>IF(AA186=2,AG187,AW186)</f>
      </c>
      <c r="AW186">
        <f>IF(AA186=3,AG200,AX186)</f>
      </c>
      <c r="AX186">
        <f>IF(AA186=4,AH209,AY186)</f>
      </c>
      <c r="AY186">
        <f>IF(AA186=5,AH218,AZ186)</f>
      </c>
      <c r="AZ186">
        <f>IF(AA186=6,AH228,BA186)</f>
      </c>
      <c r="BA186">
        <f>IF(AA186=7,AH232,BB186)</f>
      </c>
      <c r="BB186">
        <f>IF(AA186=8,AH237,BC186)</f>
      </c>
      <c r="BC186">
        <f>IF(AA186=9,AH244,BD186)</f>
      </c>
      <c r="BD186">
        <f>IF(AA186=10,AH248,BE186)</f>
      </c>
      <c r="BE186">
        <f>IF(AA186=11,AH253,BF186)</f>
      </c>
      <c r="BF186">
        <f>IF(AA186=12,AH257,BG186)</f>
      </c>
      <c r="BG186">
        <f>IF(AA186=13,AH264,BH186)</f>
      </c>
      <c r="BH186">
        <f>IF(AA186=14,AH270,BI186)</f>
      </c>
      <c r="BI186">
        <f>IF(AA186=15,AH274,BJ186)</f>
      </c>
      <c r="BJ186">
        <f>IF(AA186=16,AH277,BK186)</f>
      </c>
      <c r="BK186">
        <f>IF(AA186=17,AH280,BL186)</f>
      </c>
      <c r="BL186">
        <f>IF(AA186=18,AH298,BM186)</f>
      </c>
      <c r="BM186">
        <f>IF(AA186=19,AH305,"")</f>
      </c>
    </row>
    <row r="187" spans="1:65" ht="18" customHeight="1">
      <c r="A187" s="187"/>
      <c r="B187" s="187"/>
      <c r="C187" s="279"/>
      <c r="D187" s="187">
        <v>3</v>
      </c>
      <c r="E187" s="187"/>
      <c r="F187" s="187"/>
      <c r="G187" s="187"/>
      <c r="H187" s="279"/>
      <c r="I187" s="187"/>
      <c r="J187" s="187"/>
      <c r="K187" s="187"/>
      <c r="L187" s="185"/>
      <c r="M187" s="230"/>
      <c r="AA187" s="208"/>
      <c r="AC187" s="254" t="s">
        <v>199</v>
      </c>
      <c r="AG187" s="254" t="s">
        <v>243</v>
      </c>
      <c r="AI187">
        <v>1</v>
      </c>
      <c r="AJ187">
        <f>AP185</f>
      </c>
      <c r="AL187" t="str">
        <f>IF(AI189=4,AU188,AL188)</f>
        <v>Lang. Not set</v>
      </c>
      <c r="AM187" t="str">
        <f>IF(AI188=4,AU188,AM188)</f>
        <v>Lang. Not set</v>
      </c>
      <c r="AN187" t="str">
        <f>IF(AI187=3,AU187,AN188)</f>
        <v>Lang. Not set</v>
      </c>
      <c r="AO187" t="str">
        <f>IF(AI186=3,AU187,AO188)</f>
        <v>Lang. Not set</v>
      </c>
      <c r="AP187">
        <v>3</v>
      </c>
      <c r="AQ187" t="str">
        <f>IF(AI185=3,AU187,AQ188)</f>
        <v>Lang. Not set</v>
      </c>
      <c r="AR187" s="254" t="s">
        <v>200</v>
      </c>
      <c r="AT187">
        <f>IF(AA186=2,AR186,AT188)</f>
      </c>
      <c r="AU187">
        <f>IF(AA186=1,"",AV187)</f>
      </c>
      <c r="AV187">
        <f>IF(AA186=2,AG188,AW187)</f>
      </c>
      <c r="AW187">
        <f>IF(AA186=3,AG201,AX187)</f>
      </c>
      <c r="AX187">
        <f>IF(AA186=4,AH210,AY187)</f>
      </c>
      <c r="AY187">
        <f>IF(AA186=5,AH219,AZ187)</f>
      </c>
      <c r="AZ187">
        <f>IF(AA186=6,AH229,BA187)</f>
      </c>
      <c r="BA187">
        <f>IF(AA186=7,AH233,BB187)</f>
      </c>
      <c r="BB187">
        <f>IF(AA186=8,AH238,BC187)</f>
      </c>
      <c r="BC187">
        <f>IF(AA186=9,AH245,BD187)</f>
      </c>
      <c r="BD187">
        <f>IF(AA186=10,AH249,BE187)</f>
      </c>
      <c r="BE187">
        <f>IF(AA186=11,AH254,BF187)</f>
      </c>
      <c r="BF187">
        <f>IF(AA186=12,AH258,BG187)</f>
      </c>
      <c r="BG187">
        <f>IF(AA186=13,AH265,BH187)</f>
      </c>
      <c r="BH187">
        <f>IF(AA186=14,AH271,BI187)</f>
      </c>
      <c r="BI187">
        <f>IF(AA186=15,"",BJ187)</f>
      </c>
      <c r="BJ187">
        <f>IF(AA186=16,AH278,BK187)</f>
      </c>
      <c r="BK187">
        <f>IF(AA186=17,AH281,BL187)</f>
      </c>
      <c r="BL187">
        <f>IF(AA186=18,AH299,BM187)</f>
      </c>
      <c r="BM187">
        <f>IF(AA186=19,AH306,"")</f>
      </c>
    </row>
    <row r="188" spans="1:65" ht="18" customHeight="1">
      <c r="A188" s="187"/>
      <c r="B188" s="187"/>
      <c r="C188" s="279"/>
      <c r="D188" s="187">
        <v>4</v>
      </c>
      <c r="E188" s="187"/>
      <c r="F188" s="187"/>
      <c r="G188" s="187"/>
      <c r="H188" s="279"/>
      <c r="I188" s="187"/>
      <c r="J188" s="187"/>
      <c r="K188" s="187"/>
      <c r="L188" s="185"/>
      <c r="M188" s="230"/>
      <c r="AA188" s="254" t="s">
        <v>198</v>
      </c>
      <c r="AG188" t="s">
        <v>223</v>
      </c>
      <c r="AI188">
        <v>1</v>
      </c>
      <c r="AJ188">
        <f>AK184</f>
      </c>
      <c r="AL188" t="str">
        <f>IF(AI189=5,AU189,AL189)</f>
        <v>Lang. Not set</v>
      </c>
      <c r="AM188" t="str">
        <f>IF(AI188=5,AU189,AM189)</f>
        <v>Lang. Not set</v>
      </c>
      <c r="AN188" t="str">
        <f>IF(AI187=4,AU188,AN189)</f>
        <v>Lang. Not set</v>
      </c>
      <c r="AO188" t="str">
        <f>IF(AI186=4,AU188,AO189)</f>
        <v>Lang. Not set</v>
      </c>
      <c r="AP188">
        <v>4</v>
      </c>
      <c r="AQ188" t="str">
        <f>IF(AI185=4,AU188,AQ189)</f>
        <v>Lang. Not set</v>
      </c>
      <c r="AR188" s="254" t="s">
        <v>191</v>
      </c>
      <c r="AT188">
        <f>IF(AA186=3,AR187,AT189)</f>
      </c>
      <c r="AU188">
        <f>IF(AA186=1,"",AV188)</f>
      </c>
      <c r="AV188">
        <f>IF(AA186=2,AG189,AW188)</f>
      </c>
      <c r="AW188">
        <f>IF(AA186=3,AG202,AX188)</f>
      </c>
      <c r="AX188">
        <f>IF(AA186=4,AH211,AY188)</f>
      </c>
      <c r="AY188">
        <f>IF(AA186=5,AH220,AZ188)</f>
      </c>
      <c r="AZ188">
        <f>IF(AA186=6,"",BA188)</f>
      </c>
      <c r="BA188">
        <f>IF(AA186=7,AH234,BB188)</f>
      </c>
      <c r="BB188">
        <f>IF(AA186=8,AH239,BC188)</f>
      </c>
      <c r="BC188">
        <f>IF(AA186=9,"",BD188)</f>
      </c>
      <c r="BD188">
        <f>IF(AA186=10,AH250,BE188)</f>
      </c>
      <c r="BE188">
        <f>IF(AA186=11,"",BF188)</f>
      </c>
      <c r="BF188">
        <f>IF(AA186=12,AH259,BG188)</f>
      </c>
      <c r="BG188">
        <f>IF(AA186=13,AH266,BH188)</f>
      </c>
      <c r="BH188">
        <f>IF(AA186=14,"",BI188)</f>
      </c>
      <c r="BI188">
        <f>IF(AA186=15,"",BJ188)</f>
      </c>
      <c r="BJ188">
        <f>IF(AA186=16,"",BK188)</f>
      </c>
      <c r="BK188">
        <f>IF(AA186=17,AH282,BL188)</f>
      </c>
      <c r="BL188">
        <f>IF(AA186=18,AH300,BM188)</f>
      </c>
      <c r="BM188">
        <f>IF(AA186=19,"","")</f>
      </c>
    </row>
    <row r="189" spans="1:65" ht="18" customHeight="1">
      <c r="A189" s="185"/>
      <c r="B189" s="185"/>
      <c r="C189" s="279"/>
      <c r="D189" s="185">
        <v>5</v>
      </c>
      <c r="E189" s="185"/>
      <c r="F189" s="185"/>
      <c r="G189" s="185"/>
      <c r="H189" s="279"/>
      <c r="I189" s="185"/>
      <c r="J189" s="185"/>
      <c r="K189" s="185"/>
      <c r="L189" s="185"/>
      <c r="M189" s="230"/>
      <c r="AG189" t="s">
        <v>224</v>
      </c>
      <c r="AI189">
        <v>1</v>
      </c>
      <c r="AJ189">
        <f>AJ184</f>
      </c>
      <c r="AL189" t="str">
        <f>IF(AI189=6,AU190,AL190)</f>
        <v>Lang. Not set</v>
      </c>
      <c r="AM189" t="str">
        <f>IF(AI188=6,AU190,AM190)</f>
        <v>Lang. Not set</v>
      </c>
      <c r="AN189" t="str">
        <f>IF(AI187=5,AU189,AN190)</f>
        <v>Lang. Not set</v>
      </c>
      <c r="AO189" t="str">
        <f>IF(AI186=5,AU189,AO190)</f>
        <v>Lang. Not set</v>
      </c>
      <c r="AP189">
        <v>5</v>
      </c>
      <c r="AQ189" t="str">
        <f>IF(AI185=5,AU189,AQ190)</f>
        <v>Lang. Not set</v>
      </c>
      <c r="AR189" s="254" t="s">
        <v>204</v>
      </c>
      <c r="AT189">
        <f>IF(AA186=4,AR188,AT190)</f>
      </c>
      <c r="AU189">
        <f>IF(AA186=1,"",AV189)</f>
      </c>
      <c r="AV189">
        <f>IF(AA186=2,AG190,AW189)</f>
      </c>
      <c r="AW189">
        <f>IF(AA186=3,AG203,AX189)</f>
      </c>
      <c r="AX189">
        <f>IF(AA186=4,"",AY189)</f>
      </c>
      <c r="AY189">
        <f>IF(AA186=5,AH221,AZ189)</f>
      </c>
      <c r="AZ189">
        <f>IF(AA186=6,"",BA189)</f>
      </c>
      <c r="BA189">
        <f>IF(AA186=7,"",BB189)</f>
      </c>
      <c r="BB189">
        <f>IF(AA186=8,AH240,BC189)</f>
      </c>
      <c r="BC189">
        <f>IF(AA186=9,"",BD189)</f>
      </c>
      <c r="BD189">
        <f>IF(AA186=10,"",BE189)</f>
      </c>
      <c r="BE189">
        <f>IF(AA186=11,"",BF189)</f>
      </c>
      <c r="BF189">
        <f>IF(AA186=12,AH260,BG189)</f>
      </c>
      <c r="BG189">
        <f>IF(AA186=13,AH267,BH189)</f>
      </c>
      <c r="BH189">
        <f>IF(AA186=14,"",BI189)</f>
      </c>
      <c r="BI189">
        <f>IF(AA186=15,"",BJ189)</f>
      </c>
      <c r="BJ189">
        <f>IF(AA186=16,"",BK189)</f>
      </c>
      <c r="BK189">
        <f>IF(AA186=17,AH283,BL189)</f>
      </c>
      <c r="BL189">
        <f>IF(AA186=18,"",BM189)</f>
      </c>
      <c r="BM189">
        <f>IF(AA186=19,"","")</f>
      </c>
    </row>
    <row r="190" spans="1:65" ht="18" customHeight="1">
      <c r="A190" s="185"/>
      <c r="B190" s="185"/>
      <c r="C190" s="279"/>
      <c r="D190" s="185">
        <v>6</v>
      </c>
      <c r="E190" s="185"/>
      <c r="F190" s="185"/>
      <c r="G190" s="185"/>
      <c r="H190" s="279"/>
      <c r="I190" s="185"/>
      <c r="J190" s="185"/>
      <c r="K190" s="185"/>
      <c r="L190" s="185"/>
      <c r="M190" s="230"/>
      <c r="AG190" t="s">
        <v>226</v>
      </c>
      <c r="AL190" t="str">
        <f>IF(AI189=7,AU191,AL191)</f>
        <v>Lang. Not set</v>
      </c>
      <c r="AM190" t="str">
        <f>IF(AI188=7,AU191,AM191)</f>
        <v>Lang. Not set</v>
      </c>
      <c r="AN190" t="str">
        <f>IF(AI187=6,AU190,AN191)</f>
        <v>Lang. Not set</v>
      </c>
      <c r="AO190" t="str">
        <f>IF(AI186=6,AU190,AO191)</f>
        <v>Lang. Not set</v>
      </c>
      <c r="AP190">
        <v>6</v>
      </c>
      <c r="AQ190" t="str">
        <f>IF(AI185=6,AU190,AQ191)</f>
        <v>Lang. Not set</v>
      </c>
      <c r="AR190" s="254" t="s">
        <v>207</v>
      </c>
      <c r="AT190">
        <f>IF(AA186=5,AR189,AT191)</f>
      </c>
      <c r="AU190">
        <f>IF(AA186=1,"",AV190)</f>
      </c>
      <c r="AV190">
        <f>IF(AA186=2,AG191,AW190)</f>
      </c>
      <c r="AW190">
        <f>IF(AA186=3,"",AX190)</f>
      </c>
      <c r="AX190">
        <f>IF(AA186=4,"",AY190)</f>
      </c>
      <c r="AY190">
        <f>IF(AA186=5,AH222,AZ190)</f>
      </c>
      <c r="AZ190">
        <f>IF(AA186=6,"",BA190)</f>
      </c>
      <c r="BA190">
        <f>IF(AA186=7,"",BB190)</f>
      </c>
      <c r="BB190">
        <f>IF(AA186=8,AH241,BC190)</f>
      </c>
      <c r="BC190">
        <f>IF(AA186=9,"",BD190)</f>
      </c>
      <c r="BD190">
        <f>IF(AA186=10,"",BE190)</f>
      </c>
      <c r="BE190">
        <f>IF(AA186=11,"",BF190)</f>
      </c>
      <c r="BF190">
        <f>IF(AA186=12,AH261,BG190)</f>
      </c>
      <c r="BG190">
        <f>IF(AA186=13,"",BH190)</f>
      </c>
      <c r="BH190">
        <f>IF(AA186=14,"",BI190)</f>
      </c>
      <c r="BI190">
        <f>IF(AA186=15,"",BJ190)</f>
      </c>
      <c r="BJ190">
        <f>IF(AA186=16,"",BK190)</f>
      </c>
      <c r="BK190">
        <f>IF(AA186=17,AH284,BL190)</f>
      </c>
      <c r="BL190">
        <f>IF(AA186=18,"",BM190)</f>
      </c>
      <c r="BM190">
        <f>IF(AA186=19,"","")</f>
      </c>
    </row>
    <row r="191" spans="1:65" ht="18" customHeight="1">
      <c r="A191" s="185"/>
      <c r="B191" s="185"/>
      <c r="C191" s="279"/>
      <c r="D191" s="185">
        <v>7</v>
      </c>
      <c r="E191" s="185"/>
      <c r="F191" s="185"/>
      <c r="G191" s="185"/>
      <c r="H191" s="279"/>
      <c r="I191" s="185"/>
      <c r="J191" s="185"/>
      <c r="K191" s="185"/>
      <c r="L191" s="185"/>
      <c r="M191" s="230"/>
      <c r="AA191" s="254"/>
      <c r="AG191" t="s">
        <v>225</v>
      </c>
      <c r="AL191" t="str">
        <f>IF(AI189=8,AU192,AL192)</f>
        <v>Lang. Not set</v>
      </c>
      <c r="AM191" t="str">
        <f>IF(AI188=8,AU192,AM192)</f>
        <v>Lang. Not set</v>
      </c>
      <c r="AN191" t="str">
        <f>IF(AI187=7,AU191,AN192)</f>
        <v>Lang. Not set</v>
      </c>
      <c r="AO191" t="str">
        <f>IF(AI186=7,AU191,AO192)</f>
        <v>Lang. Not set</v>
      </c>
      <c r="AP191">
        <v>7</v>
      </c>
      <c r="AQ191" t="str">
        <f>IF(AI185=7,AU191,AQ192)</f>
        <v>Lang. Not set</v>
      </c>
      <c r="AR191" s="254" t="s">
        <v>208</v>
      </c>
      <c r="AT191">
        <f>IF(AA186=6,AR190,AT192)</f>
      </c>
      <c r="AU191">
        <f>IF(AA186=1,"",AV191)</f>
      </c>
      <c r="AV191">
        <f>IF(AA186=2,AG192,AW191)</f>
      </c>
      <c r="AW191">
        <f>IF(AA186=3,"",AX191)</f>
      </c>
      <c r="AX191">
        <f>IF(AA186=4,"",AY191)</f>
      </c>
      <c r="AY191">
        <f>IF(AA186=5,"",AZ191)</f>
      </c>
      <c r="AZ191">
        <f>IF(AA186=6,"",BA191)</f>
      </c>
      <c r="BA191">
        <f>IF(AA186=7,"",BB191)</f>
      </c>
      <c r="BB191">
        <f>IF(AA186=8,"",BC191)</f>
      </c>
      <c r="BC191">
        <f>IF(AA186=9,"",BD191)</f>
      </c>
      <c r="BD191">
        <f>IF(AA186=10,"",BE191)</f>
      </c>
      <c r="BE191">
        <f>IF(AA186=11,"",BF191)</f>
      </c>
      <c r="BF191">
        <f>IF(AA186=12,"",BG191)</f>
      </c>
      <c r="BG191">
        <f>IF(AA186=13,"",BH191)</f>
      </c>
      <c r="BH191">
        <f>IF(AA186=14,"",BI191)</f>
      </c>
      <c r="BI191">
        <f>IF(AA186=15,"",BJ191)</f>
      </c>
      <c r="BJ191">
        <f>IF(AA186=16,"",BK191)</f>
      </c>
      <c r="BK191">
        <f>IF(AA186=17,AH285,BL191)</f>
      </c>
      <c r="BL191">
        <f>IF(AA186=18,"",BM191)</f>
      </c>
      <c r="BM191">
        <f>IF(AA186=19,"","")</f>
      </c>
    </row>
    <row r="192" spans="1:65" ht="18" customHeight="1" thickBot="1">
      <c r="A192" s="185"/>
      <c r="B192" s="185"/>
      <c r="C192" s="280"/>
      <c r="D192" s="185">
        <v>8</v>
      </c>
      <c r="E192" s="185"/>
      <c r="F192" s="185"/>
      <c r="G192" s="185"/>
      <c r="H192" s="280"/>
      <c r="I192" s="185"/>
      <c r="J192" s="185"/>
      <c r="K192" s="185"/>
      <c r="L192" s="185"/>
      <c r="M192" s="230"/>
      <c r="AA192" s="254"/>
      <c r="AG192" t="s">
        <v>227</v>
      </c>
      <c r="AL192" t="str">
        <f>IF(AI189=15,AU193,AL193)</f>
        <v>Lang. Not set</v>
      </c>
      <c r="AM192" t="str">
        <f>IF(AI188=15,AU193,AM193)</f>
        <v>Lang. Not set</v>
      </c>
      <c r="AN192" t="str">
        <f>IF(AI187=8,AU192,AN193)</f>
        <v>Lang. Not set</v>
      </c>
      <c r="AO192" t="str">
        <f>IF(AI186=8,AU192,AO193)</f>
        <v>Lang. Not set</v>
      </c>
      <c r="AP192">
        <v>8</v>
      </c>
      <c r="AQ192" t="str">
        <f>IF(AI185=8,AU192,AQ193)</f>
        <v>Lang. Not set</v>
      </c>
      <c r="AR192" s="254" t="s">
        <v>209</v>
      </c>
      <c r="AT192">
        <f>IF(AA186=7,AR191,AT193)</f>
      </c>
      <c r="AU192">
        <f>IF(AA186=1,"",AV192)</f>
      </c>
      <c r="AV192">
        <f>IF(AA186=2,AG193,AW192)</f>
      </c>
      <c r="AW192">
        <f>IF(AA186=3,"",AX192)</f>
      </c>
      <c r="AX192">
        <f>IF(AA186=4,"",AY192)</f>
      </c>
      <c r="AY192">
        <f>IF(AA186=5,"",AZ192)</f>
      </c>
      <c r="AZ192">
        <f>IF(AA186=6,"",BA192)</f>
      </c>
      <c r="BA192">
        <f>IF(AA186=7,"",BB192)</f>
      </c>
      <c r="BB192">
        <f>IF(AA186=8,"",BC192)</f>
      </c>
      <c r="BC192">
        <f>IF(AA186=9,"",BD192)</f>
      </c>
      <c r="BD192">
        <f>IF(AA186=10,"",BE192)</f>
      </c>
      <c r="BE192">
        <f>IF(AA186=11,"",BF192)</f>
      </c>
      <c r="BF192">
        <f>IF(AA186=12,"",BG192)</f>
      </c>
      <c r="BG192">
        <f>IF(AA186=13,"",BH192)</f>
      </c>
      <c r="BH192">
        <f>IF(AA186=14,"",BI192)</f>
      </c>
      <c r="BI192">
        <f>IF(AA186=15,"",BJ192)</f>
      </c>
      <c r="BJ192">
        <f>IF(AA186=16,"",BK192)</f>
      </c>
      <c r="BK192">
        <f>IF(AA186=17,AH286,BL192)</f>
      </c>
      <c r="BL192">
        <f>IF(AA186=18,"",BM192)</f>
      </c>
      <c r="BM192">
        <f>IF(AA186=19,"","")</f>
      </c>
    </row>
    <row r="193" spans="1:65" ht="18" customHeight="1" thickTop="1">
      <c r="A193" s="185" t="s">
        <v>149</v>
      </c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230"/>
      <c r="AA193" s="254"/>
      <c r="AG193" t="s">
        <v>228</v>
      </c>
      <c r="AL193" t="str">
        <f>IF(AI189=16,AU194,AL194)</f>
        <v>Lang. Not set</v>
      </c>
      <c r="AM193" t="str">
        <f>IF(AI188=16,AU194,AM194)</f>
        <v>Lang. Not set</v>
      </c>
      <c r="AN193" t="str">
        <f>IF(AI187=15,AU193,AN194)</f>
        <v>Lang. Not set</v>
      </c>
      <c r="AO193" t="str">
        <f>IF(AI186=15,AU193,AO194)</f>
        <v>Lang. Not set</v>
      </c>
      <c r="AP193">
        <v>9</v>
      </c>
      <c r="AQ193" t="str">
        <f>IF(AA186=15,AU193,AQ194)</f>
        <v>Lang. Not set</v>
      </c>
      <c r="AR193" s="254" t="s">
        <v>210</v>
      </c>
      <c r="AT193">
        <f>IF(AA186=8,AR192,AT194)</f>
      </c>
      <c r="AU193">
        <f>IF(AA186=1,"",AV193)</f>
      </c>
      <c r="AV193">
        <f>IF(AA186=2,AG194,AW193)</f>
      </c>
      <c r="AW193">
        <f>IF(AA186=3,"",AX193)</f>
      </c>
      <c r="AX193">
        <f>IF(AA186=4,"",AY193)</f>
      </c>
      <c r="AY193">
        <f>IF(AA186=5,"",AZ193)</f>
      </c>
      <c r="AZ193">
        <f>IF(AA186=6,"",BA193)</f>
      </c>
      <c r="BA193">
        <f>IF(AA186=7,"",BB193)</f>
      </c>
      <c r="BB193">
        <f>IF(AA186=8,"",BC193)</f>
      </c>
      <c r="BC193">
        <f>IF(AA186=9,"",BD193)</f>
      </c>
      <c r="BD193">
        <f>IF(AA186=10,"",BE193)</f>
      </c>
      <c r="BE193">
        <f>IF(AA186=11,"",BF193)</f>
      </c>
      <c r="BF193">
        <f>IF(AA186=12,"",BG193)</f>
      </c>
      <c r="BG193">
        <f>IF(AA186=13,"",BH193)</f>
      </c>
      <c r="BH193">
        <f>IF(AA186=14,"",BI193)</f>
      </c>
      <c r="BI193">
        <f>IF(AA186=15,"",BJ193)</f>
      </c>
      <c r="BJ193">
        <f>IF(AA186=16,"",BK193)</f>
      </c>
      <c r="BK193">
        <f>IF(AA186=17,AH287,BL193)</f>
      </c>
      <c r="BL193">
        <f>IF(AA186=18,"",BM193)</f>
      </c>
      <c r="BM193">
        <f>IF(AA186=19,"","")</f>
      </c>
    </row>
    <row r="194" spans="1:65" ht="18" customHeight="1" thickBot="1">
      <c r="A194" s="185"/>
      <c r="B194" s="270" t="s">
        <v>295</v>
      </c>
      <c r="C194" s="185"/>
      <c r="D194" s="185"/>
      <c r="E194" s="185"/>
      <c r="F194" s="185"/>
      <c r="G194" s="185"/>
      <c r="H194" s="185"/>
      <c r="I194" s="270" t="s">
        <v>295</v>
      </c>
      <c r="J194" s="185"/>
      <c r="K194" s="185"/>
      <c r="L194" s="185"/>
      <c r="M194" s="230"/>
      <c r="AA194" s="254"/>
      <c r="AG194" t="s">
        <v>229</v>
      </c>
      <c r="AL194" t="str">
        <f>IF(AI189=11,AU195,AL195)</f>
        <v>Lang. Not set</v>
      </c>
      <c r="AM194" t="str">
        <f>IF(AI188=11,AU195,AM195)</f>
        <v>Lang. Not set</v>
      </c>
      <c r="AN194" t="str">
        <f>IF(AI187=16,AU194,AN195)</f>
        <v>Lang. Not set</v>
      </c>
      <c r="AO194" t="str">
        <f>IF(AI186=16,AU194,AO195)</f>
        <v>Lang. Not set</v>
      </c>
      <c r="AP194">
        <v>10</v>
      </c>
      <c r="AQ194" t="str">
        <f>IF(AA186=16,AU194,AQ195)</f>
        <v>Lang. Not set</v>
      </c>
      <c r="AR194" s="254" t="s">
        <v>211</v>
      </c>
      <c r="AT194">
        <f>IF(AA186=9,AR193,AT195)</f>
      </c>
      <c r="AU194">
        <f>IF(AA186=1,"",AV194)</f>
      </c>
      <c r="AV194">
        <f>IF(AA186=2,AG195,AW194)</f>
      </c>
      <c r="AW194">
        <f>IF(AA186=3,"",AX194)</f>
      </c>
      <c r="AX194">
        <f>IF(AA186=4,"",AY194)</f>
      </c>
      <c r="AY194">
        <f>IF(AA186=5,"",AZ194)</f>
      </c>
      <c r="AZ194">
        <f>IF(AA186=6,"",BA194)</f>
      </c>
      <c r="BA194">
        <f>IF(AA186=7,"",BB194)</f>
      </c>
      <c r="BB194">
        <f>IF(AA186=8,"",BC194)</f>
      </c>
      <c r="BC194">
        <f>IF(AA186=9,"",BD194)</f>
      </c>
      <c r="BD194">
        <f>IF(AA186=10,"",BE194)</f>
      </c>
      <c r="BE194">
        <f>IF(AA186=11,"",BF194)</f>
      </c>
      <c r="BF194">
        <f>IF(AA186=12,"",BG194)</f>
      </c>
      <c r="BG194">
        <f>IF(AA186=13,"",BH194)</f>
      </c>
      <c r="BH194">
        <f>IF(AA186=14,"",BI194)</f>
      </c>
      <c r="BI194">
        <f>IF(AA186=15,"",BJ194)</f>
      </c>
      <c r="BJ194">
        <f>IF(AA186=16,"",BK194)</f>
      </c>
      <c r="BK194">
        <f>IF(AA186=17,AH288,BL194)</f>
      </c>
      <c r="BL194">
        <f>IF(AA186=18,"",BM194)</f>
      </c>
      <c r="BM194">
        <f>IF(AA186=19,"","")</f>
      </c>
    </row>
    <row r="195" spans="1:65" ht="18" customHeight="1" thickTop="1">
      <c r="A195" s="272">
        <v>1</v>
      </c>
      <c r="B195" s="258"/>
      <c r="C195" s="185"/>
      <c r="D195" s="185"/>
      <c r="E195" s="185"/>
      <c r="F195" s="272">
        <v>4</v>
      </c>
      <c r="G195" s="185"/>
      <c r="H195" s="185"/>
      <c r="I195" s="258"/>
      <c r="J195" s="185"/>
      <c r="K195" s="185"/>
      <c r="L195" s="185"/>
      <c r="M195" s="230"/>
      <c r="AA195" s="254"/>
      <c r="AG195" t="s">
        <v>230</v>
      </c>
      <c r="AL195" t="str">
        <f>IF(AI189=12,AU196,AL196)</f>
        <v>Lang. Not set</v>
      </c>
      <c r="AM195" t="str">
        <f>IF(AI188=12,AU196,AM196)</f>
        <v>Lang. Not set</v>
      </c>
      <c r="AN195" t="str">
        <f>IF(AI187=11,AU195,AN196)</f>
        <v>Lang. Not set</v>
      </c>
      <c r="AO195" t="str">
        <f>IF(AI186=11,AU195,AO196)</f>
        <v>Lang. Not set</v>
      </c>
      <c r="AP195">
        <v>11</v>
      </c>
      <c r="AQ195" t="str">
        <f>IF(AI185=11,AU195,AQ196)</f>
        <v>Lang. Not set</v>
      </c>
      <c r="AR195" s="254" t="s">
        <v>212</v>
      </c>
      <c r="AT195">
        <f>IF(AA186=10,AR194,AT196)</f>
      </c>
      <c r="AU195">
        <f>IF(AA186=1,"",AV195)</f>
      </c>
      <c r="AV195">
        <f>IF(AA186=2,AG196,AW195)</f>
      </c>
      <c r="AW195">
        <f>IF(AA186=3,"",AX195)</f>
      </c>
      <c r="AX195">
        <f>IF(AA186=4,"",AY195)</f>
      </c>
      <c r="AY195">
        <f>IF(AA186=5,"",AZ195)</f>
      </c>
      <c r="AZ195">
        <f>IF(AA186=6,"",BA195)</f>
      </c>
      <c r="BA195">
        <f>IF(AA186=7,"",BB195)</f>
      </c>
      <c r="BB195">
        <f>IF(AA186=8,"",BC195)</f>
      </c>
      <c r="BC195">
        <f>IF(AA186=9,"",BD195)</f>
      </c>
      <c r="BD195">
        <f>IF(AA186=10,"",BE195)</f>
      </c>
      <c r="BE195">
        <f>IF(AA186=11,"",BF195)</f>
      </c>
      <c r="BF195">
        <f>IF(AA186=12,"",BG195)</f>
      </c>
      <c r="BG195">
        <f>IF(AA186=13,"",BH195)</f>
      </c>
      <c r="BH195">
        <f>IF(AA186=14,"",BI195)</f>
      </c>
      <c r="BI195">
        <f>IF(AA186=15,"",BJ195)</f>
      </c>
      <c r="BJ195">
        <f>IF(AA186=16,"",BK195)</f>
      </c>
      <c r="BK195">
        <f>IF(AA186=17,AH289,BL195)</f>
      </c>
      <c r="BL195">
        <f>IF(AA186=18,"",BM195)</f>
      </c>
      <c r="BM195">
        <f>IF(AA186=19,"","")</f>
      </c>
    </row>
    <row r="196" spans="1:65" ht="18" customHeight="1" thickBot="1">
      <c r="A196" s="272">
        <v>2</v>
      </c>
      <c r="B196" s="260"/>
      <c r="C196" s="185"/>
      <c r="D196" s="185"/>
      <c r="E196" s="185"/>
      <c r="F196" s="272">
        <v>5</v>
      </c>
      <c r="G196" s="185"/>
      <c r="H196" s="185"/>
      <c r="I196" s="259"/>
      <c r="J196" s="185"/>
      <c r="K196" s="185"/>
      <c r="L196" s="185"/>
      <c r="M196" s="230"/>
      <c r="AA196" s="254"/>
      <c r="AG196" t="s">
        <v>277</v>
      </c>
      <c r="AL196" t="str">
        <f>IF(AI189=13,AU197,AL197)</f>
        <v>Lang. Not set</v>
      </c>
      <c r="AM196" t="str">
        <f>IF(AI188=13,AU197,AM197)</f>
        <v>Lang. Not set</v>
      </c>
      <c r="AN196" t="str">
        <f>IF(AI187=12,AU196,AN197)</f>
        <v>Lang. Not set</v>
      </c>
      <c r="AO196" t="str">
        <f>IF(AI186=12,AU196,AO197)</f>
        <v>Lang. Not set</v>
      </c>
      <c r="AP196">
        <v>12</v>
      </c>
      <c r="AQ196" t="str">
        <f>IF(AI185=12,AU196,AQ197)</f>
        <v>Lang. Not set</v>
      </c>
      <c r="AR196" s="254" t="s">
        <v>213</v>
      </c>
      <c r="AT196">
        <f>IF(AA186=11,AR195,AT197)</f>
      </c>
      <c r="AU196">
        <f>IF(AA186=1,"",AV196)</f>
      </c>
      <c r="AV196">
        <f>IF(AA186=2,"",AW196)</f>
      </c>
      <c r="AW196">
        <f>IF(AA186=3,"",AX196)</f>
      </c>
      <c r="AX196">
        <f>IF(AA186=4,"",AY196)</f>
      </c>
      <c r="AY196">
        <f>IF(AA186=5,"",AZ196)</f>
      </c>
      <c r="AZ196">
        <f>IF(AA186=6,"",BA196)</f>
      </c>
      <c r="BA196">
        <f>IF(AA186=7,"",BB196)</f>
      </c>
      <c r="BB196">
        <f>IF(AA186=8,"",BC196)</f>
      </c>
      <c r="BC196">
        <f>IF(AA186=9,"",BD196)</f>
      </c>
      <c r="BD196">
        <f>IF(AA186=10,"",BE196)</f>
      </c>
      <c r="BE196">
        <f>IF(AA186=11,"",BF196)</f>
      </c>
      <c r="BF196">
        <f>IF(AA186=12,"",BG196)</f>
      </c>
      <c r="BG196">
        <f>IF(AA186=13,"",BH196)</f>
      </c>
      <c r="BH196">
        <f>IF(AA186=14,"",BI196)</f>
      </c>
      <c r="BI196">
        <f>IF(AA186=15,"",BJ196)</f>
      </c>
      <c r="BJ196">
        <f>IF(AA186=16,"",BK196)</f>
      </c>
      <c r="BK196">
        <f>IF(AA186=17,AH290,BL196)</f>
      </c>
      <c r="BL196">
        <f>IF(AA186=18,"",BM196)</f>
      </c>
      <c r="BM196">
        <f>IF(AA186=19,"","")</f>
      </c>
    </row>
    <row r="197" spans="1:65" ht="18" customHeight="1" thickBot="1" thickTop="1">
      <c r="A197" s="272">
        <v>3</v>
      </c>
      <c r="B197" s="259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230"/>
      <c r="AA197" s="254"/>
      <c r="AG197" t="s">
        <v>146</v>
      </c>
      <c r="AL197" t="str">
        <f>IF(AI189=14,uS188,AL198)</f>
        <v>Lang. Not set</v>
      </c>
      <c r="AM197" t="str">
        <f>IF(AI188=14,uS188,AM198)</f>
        <v>Lang. Not set</v>
      </c>
      <c r="AN197" t="str">
        <f>IF(AI187=13,AU197,AN198)</f>
        <v>Lang. Not set</v>
      </c>
      <c r="AO197" t="str">
        <f>IF(AI186=13,AU197,AO198)</f>
        <v>Lang. Not set</v>
      </c>
      <c r="AP197">
        <v>13</v>
      </c>
      <c r="AQ197" t="str">
        <f>IF(AI185=13,AU197,AQ198)</f>
        <v>Lang. Not set</v>
      </c>
      <c r="AR197" s="254" t="s">
        <v>214</v>
      </c>
      <c r="AT197">
        <f>IF(AA186=12,AR196,AT198)</f>
      </c>
      <c r="AU197">
        <f>IF(AA186=1,"",AV197)</f>
      </c>
      <c r="AV197">
        <f>IF(AA186=2,"",AW197)</f>
      </c>
      <c r="AW197">
        <f>IF(AA186=3,"",AX197)</f>
      </c>
      <c r="AX197">
        <f>IF(AA186=4,"",AY197)</f>
      </c>
      <c r="AY197">
        <f>IF(AA186=5,"",AZ197)</f>
      </c>
      <c r="AZ197">
        <f>IF(AA186=6,"",BA197)</f>
      </c>
      <c r="BA197">
        <f>IF(AA186=7,"",BB197)</f>
      </c>
      <c r="BB197">
        <f>IF(AA186=8,"",BC197)</f>
      </c>
      <c r="BC197">
        <f>IF(AA186=9,"",BD197)</f>
      </c>
      <c r="BD197">
        <f>IF(AA186=10,"",BE197)</f>
      </c>
      <c r="BE197">
        <f>IF(AA186=11,"",BF197)</f>
      </c>
      <c r="BF197">
        <f>IF(AA186=12,"",BG197)</f>
      </c>
      <c r="BG197">
        <f>IF(AA186=13,"",BH197)</f>
      </c>
      <c r="BH197">
        <f>IF(AA186=14,"",BI197)</f>
      </c>
      <c r="BI197">
        <f>IF(AA186=15,"",BJ197)</f>
      </c>
      <c r="BJ197">
        <f>IF(AA186=16,"",BK197)</f>
      </c>
      <c r="BK197">
        <f>IF(AA186=17,AH291,BL197)</f>
      </c>
      <c r="BL197">
        <f>IF(AA186=18,"",BM197)</f>
      </c>
      <c r="BM197">
        <f>IF(AA186=19,"","")</f>
      </c>
    </row>
    <row r="198" spans="1:65" ht="18" customHeight="1" thickTop="1">
      <c r="A198" s="185" t="s">
        <v>148</v>
      </c>
      <c r="B198" s="185"/>
      <c r="C198" s="185"/>
      <c r="D198" s="185"/>
      <c r="E198" s="185"/>
      <c r="F198" s="185" t="s">
        <v>147</v>
      </c>
      <c r="G198" s="185"/>
      <c r="H198" s="185"/>
      <c r="I198" s="185"/>
      <c r="J198" s="185"/>
      <c r="K198" s="185"/>
      <c r="L198" s="185"/>
      <c r="M198" s="230"/>
      <c r="AA198" s="254"/>
      <c r="AG198" t="s">
        <v>146</v>
      </c>
      <c r="AL198" t="str">
        <f>IF(AI189=15,AU199,AL199)</f>
        <v>Lang. Not set</v>
      </c>
      <c r="AM198" t="str">
        <f>IF(AI188=15,AU199,AM199)</f>
        <v>Lang. Not set</v>
      </c>
      <c r="AN198" t="str">
        <f>IF(AI187=14,uS188,AN199)</f>
        <v>Lang. Not set</v>
      </c>
      <c r="AO198" t="str">
        <f>IF(AI186=14,uS188,AO199)</f>
        <v>Lang. Not set</v>
      </c>
      <c r="AP198">
        <v>14</v>
      </c>
      <c r="AQ198" t="str">
        <f>IF(AI185=14,AU198,AQ199)</f>
        <v>Lang. Not set</v>
      </c>
      <c r="AR198" s="254" t="s">
        <v>215</v>
      </c>
      <c r="AT198">
        <f>IF(AA186=13,AR197,AT199)</f>
      </c>
      <c r="AU198">
        <f>IF(AA186=1,"",AV198)</f>
      </c>
      <c r="AV198">
        <f>IF(AA186=2,"",AW198)</f>
      </c>
      <c r="AW198">
        <f>IF(AA186=3,"",AX198)</f>
      </c>
      <c r="AX198">
        <f>IF(AA186=4,"",AY198)</f>
      </c>
      <c r="AY198">
        <f>IF(AA186=5,"",AZ198)</f>
      </c>
      <c r="AZ198">
        <f>IF(AA186=6,"",BA198)</f>
      </c>
      <c r="BA198">
        <f>IF(AA186=7,"",BB198)</f>
      </c>
      <c r="BB198">
        <f>IF(AA186=8,"",BC198)</f>
      </c>
      <c r="BC198">
        <f>IF(AA186=9,"",BD198)</f>
      </c>
      <c r="BD198">
        <f>IF(AA186=10,"",BE198)</f>
      </c>
      <c r="BE198">
        <f>IF(AA186=11,"",BF198)</f>
      </c>
      <c r="BF198">
        <f>IF(AA186=12,"",BG198)</f>
      </c>
      <c r="BG198">
        <f>IF(AA186=13,"",BH198)</f>
      </c>
      <c r="BH198">
        <f>IF(AA186=14,"",BI198)</f>
      </c>
      <c r="BI198">
        <f>IF(AA186=15,"",BJ198)</f>
      </c>
      <c r="BJ198">
        <f>IF(AA186=16,"",BK198)</f>
      </c>
      <c r="BK198">
        <f>IF(AA186=17,AH292,BL198)</f>
      </c>
      <c r="BL198">
        <f>IF(AA186=18,"",BM198)</f>
      </c>
      <c r="BM198">
        <f>IF(AA186=19,"","")</f>
      </c>
    </row>
    <row r="199" spans="1:65" ht="18" customHeight="1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230"/>
      <c r="AA199" s="254"/>
      <c r="AG199" t="s">
        <v>146</v>
      </c>
      <c r="AL199" t="str">
        <f>IF(AI189=16,AU200,AL200)</f>
        <v>Lang. Not set</v>
      </c>
      <c r="AM199" t="str">
        <f>IF(AI188=16,AU200,AM200)</f>
        <v>Lang. Not set</v>
      </c>
      <c r="AN199" t="str">
        <f>IF(AI187=15,AU199,AN200)</f>
        <v>Lang. Not set</v>
      </c>
      <c r="AO199" t="str">
        <f>IF(AI186=15,AU199,AO200)</f>
        <v>Lang. Not set</v>
      </c>
      <c r="AP199">
        <v>15</v>
      </c>
      <c r="AQ199" t="str">
        <f>IF(AI185=15,AU199,AQ200)</f>
        <v>Lang. Not set</v>
      </c>
      <c r="AR199" s="254" t="s">
        <v>221</v>
      </c>
      <c r="AT199">
        <f>IF(AA186=14,AR198,AT200)</f>
      </c>
      <c r="AU199">
        <f>IF(AA186=1,"",AV199)</f>
      </c>
      <c r="AV199">
        <f>IF(AA186=2,"",AW199)</f>
      </c>
      <c r="AW199">
        <f>IF(AA186=3,"",AX199)</f>
      </c>
      <c r="AX199">
        <f>IF(AA186=4,"",AY199)</f>
      </c>
      <c r="AY199">
        <f>IF(AA186=5,"",AZ199)</f>
      </c>
      <c r="AZ199">
        <f>IF(AA186=6,"",BA199)</f>
      </c>
      <c r="BA199">
        <f>IF(AA186=7,"",BB199)</f>
      </c>
      <c r="BB199">
        <f>IF(AA186=8,"",BC199)</f>
      </c>
      <c r="BC199">
        <f>IF(AA186=9,"",BD199)</f>
      </c>
      <c r="BD199">
        <f>IF(AA186=10,"",BE199)</f>
      </c>
      <c r="BE199">
        <f>IF(AA186=11,"",BF199)</f>
      </c>
      <c r="BF199">
        <f>IF(AA186=12,"",BG199)</f>
      </c>
      <c r="BG199">
        <f>IF(AA186=13,"",BH199)</f>
      </c>
      <c r="BH199">
        <f>IF(AA186=14,"",BI199)</f>
      </c>
      <c r="BI199">
        <f>IF(AA186=15,"",BJ199)</f>
      </c>
      <c r="BJ199">
        <f>IF(AA186=16,"",BK199)</f>
      </c>
      <c r="BK199">
        <f>IF(AA186=17,AH293,BL199)</f>
      </c>
      <c r="BL199">
        <f>IF(AA186=18,"",BM199)</f>
      </c>
      <c r="BM199">
        <f>IF(AA186=19,"","")</f>
      </c>
    </row>
    <row r="200" spans="1:65" ht="18" customHeight="1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230"/>
      <c r="AC200" s="254" t="s">
        <v>190</v>
      </c>
      <c r="AG200" t="s">
        <v>222</v>
      </c>
      <c r="AL200" t="str">
        <f>IF(AI189=17,AU201,AL201)</f>
        <v>Lang. Not set</v>
      </c>
      <c r="AM200" t="str">
        <f>IF(AI188=17,AU201,AM201)</f>
        <v>Lang. Not set</v>
      </c>
      <c r="AN200" t="str">
        <f>IF(AI187=16,AU200,AN201)</f>
        <v>Lang. Not set</v>
      </c>
      <c r="AO200" t="str">
        <f>IF(AI186=16,AU200,AO201)</f>
        <v>Lang. Not set</v>
      </c>
      <c r="AP200">
        <v>16</v>
      </c>
      <c r="AQ200" t="str">
        <f>IF(AI185=16,AU200,AQ201)</f>
        <v>Lang. Not set</v>
      </c>
      <c r="AR200" s="254" t="s">
        <v>217</v>
      </c>
      <c r="AT200">
        <f>IF(AA186=15,AR199,AT201)</f>
      </c>
      <c r="AU200">
        <f>IF(AA186=1,"",AV200)</f>
      </c>
      <c r="AV200">
        <f>IF(AA186=2,"",AW200)</f>
      </c>
      <c r="AW200">
        <f>IF(AA186=3,"",AX200)</f>
      </c>
      <c r="AX200">
        <f>IF(AA186=4,"",AY200)</f>
      </c>
      <c r="AY200">
        <f>IF(AA186=5,"",AZ200)</f>
      </c>
      <c r="AZ200">
        <f>IF(AA186=6,"",BA200)</f>
      </c>
      <c r="BA200">
        <f>IF(AA186=7,"",BB200)</f>
      </c>
      <c r="BB200">
        <f>IF(AA186=8,"",BC200)</f>
      </c>
      <c r="BC200">
        <f>IF(AA186=9,"",BD200)</f>
      </c>
      <c r="BD200">
        <f>IF(AA186=10,"",BE200)</f>
      </c>
      <c r="BE200">
        <f>IF(AA186=11,"",BF200)</f>
      </c>
      <c r="BF200">
        <f>IF(AA186=12,"",BG200)</f>
      </c>
      <c r="BG200">
        <f>IF(AA186=13,"",BH200)</f>
      </c>
      <c r="BH200">
        <f>IF(AA186=14,"",BI200)</f>
      </c>
      <c r="BI200">
        <f>IF(AA186=15,"",BJ200)</f>
      </c>
      <c r="BJ200">
        <f>IF(AA186=16,"",BK200)</f>
      </c>
      <c r="BK200">
        <f>IF(AA186=17,AH294,BL200)</f>
      </c>
      <c r="BL200">
        <f>IF(AA186=18,"",BM200)</f>
      </c>
      <c r="BM200">
        <f>IF(AA186=19,"","")</f>
      </c>
    </row>
    <row r="201" spans="1:65" ht="18" customHeight="1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230"/>
      <c r="AA201" s="254" t="s">
        <v>200</v>
      </c>
      <c r="AC201" s="254" t="s">
        <v>201</v>
      </c>
      <c r="AG201" t="s">
        <v>278</v>
      </c>
      <c r="AL201" t="str">
        <f>IF(AI189=18,AU202,AL202)</f>
        <v>Lang. Not set</v>
      </c>
      <c r="AM201" t="str">
        <f>IF(AI188=18,AU202,AM202)</f>
        <v>Lang. Not set</v>
      </c>
      <c r="AN201" t="str">
        <f>IF(AI187=17,AU201,AN202)</f>
        <v>Lang. Not set</v>
      </c>
      <c r="AO201" t="str">
        <f>IF(AI186=17,AU201,AO202)</f>
        <v>Lang. Not set</v>
      </c>
      <c r="AP201">
        <v>17</v>
      </c>
      <c r="AQ201" t="str">
        <f>IF(AI185=17,AU201,AQ202)</f>
        <v>Lang. Not set</v>
      </c>
      <c r="AR201" s="254" t="s">
        <v>253</v>
      </c>
      <c r="AT201">
        <f>IF(AA186=16,AR200,AT202)</f>
      </c>
      <c r="AU201">
        <f>IF(AA186=1,"",AV201)</f>
      </c>
      <c r="AV201">
        <f>IF(AA186=2,"",AW201)</f>
      </c>
      <c r="AW201">
        <f>IF(AA186=3,"",AX201)</f>
      </c>
      <c r="AX201">
        <f>IF(AA186=4,"",AY201)</f>
      </c>
      <c r="AY201">
        <f>IF(AA186=5,"",AZ201)</f>
      </c>
      <c r="AZ201">
        <f>IF(AA186=6,"",BA201)</f>
      </c>
      <c r="BA201">
        <f>IF(AA186=7,"",BB201)</f>
      </c>
      <c r="BB201">
        <f>IF(AA186=8,"",BC201)</f>
      </c>
      <c r="BC201">
        <f>IF(AA186=9,"",BD201)</f>
      </c>
      <c r="BD201">
        <f>IF(AA186=10,"",BE201)</f>
      </c>
      <c r="BE201">
        <f>IF(AA186=11,"",BF201)</f>
      </c>
      <c r="BF201">
        <f>IF(AA186=12,"",BG201)</f>
      </c>
      <c r="BG201">
        <f>IF(AA186=13,"",BH201)</f>
      </c>
      <c r="BH201">
        <f>IF(AA186=14,"",BI201)</f>
      </c>
      <c r="BI201">
        <f>IF(AA186=15,"",BJ201)</f>
      </c>
      <c r="BJ201">
        <f>IF(AA186=16,"",BK201)</f>
      </c>
      <c r="BK201">
        <f>IF(AA186=17,AH295,BL201)</f>
      </c>
      <c r="BL201">
        <f>IF(AA186=18,"",BM201)</f>
      </c>
      <c r="BM201">
        <f>IF(AA186=19,"","")</f>
      </c>
    </row>
    <row r="202" spans="1:65" ht="18" customHeight="1" thickBot="1">
      <c r="A202" s="183"/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231"/>
      <c r="AA202" s="254" t="s">
        <v>190</v>
      </c>
      <c r="AC202" s="254" t="s">
        <v>202</v>
      </c>
      <c r="AG202" t="s">
        <v>279</v>
      </c>
      <c r="AL202" t="str">
        <f>IF(AI189=19,AU203,AL203)</f>
        <v>Lang. Not set</v>
      </c>
      <c r="AM202" t="str">
        <f>IF(AI188=19,AU203,AM203)</f>
        <v>Lang. Not set</v>
      </c>
      <c r="AN202" t="str">
        <f>IF(AI187=18,AU202,AN203)</f>
        <v>Lang. Not set</v>
      </c>
      <c r="AO202" t="str">
        <f>IF(AI186=18,AU202,AO203)</f>
        <v>Lang. Not set</v>
      </c>
      <c r="AP202">
        <v>18</v>
      </c>
      <c r="AQ202" t="str">
        <f>IF(AI185=18,AU202,AQ203)</f>
        <v>Lang. Not set</v>
      </c>
      <c r="AR202" s="254" t="s">
        <v>218</v>
      </c>
      <c r="AT202">
        <f>IF(AA186=17,AR201,AT203)</f>
      </c>
      <c r="AU202">
        <f>IF(AA186=1,"",AV202)</f>
      </c>
      <c r="AV202">
        <f>IF(AA186=2,"",AW202)</f>
      </c>
      <c r="AW202">
        <f>IF(AA186=3,"",AX202)</f>
      </c>
      <c r="AX202">
        <f>IF(AA186=4,"",AY202)</f>
      </c>
      <c r="AY202">
        <f>IF(AA186=5,"",AZ202)</f>
      </c>
      <c r="AZ202">
        <f>IF(AA186=6,"",BA202)</f>
      </c>
      <c r="BA202">
        <f>IF(AA186=7,"",BB202)</f>
      </c>
      <c r="BB202">
        <f>IF(AA186=8,"",BC202)</f>
      </c>
      <c r="BC202">
        <f>IF(AA186=9,"",BD202)</f>
      </c>
      <c r="BD202">
        <f>IF(AA186=10,"",BE202)</f>
      </c>
      <c r="BE202">
        <f>IF(AA186=11,"",BF202)</f>
      </c>
      <c r="BF202">
        <f>IF(AA186=12,"",BG202)</f>
      </c>
      <c r="BG202">
        <f>IF(AA186=13,"",BH202)</f>
      </c>
      <c r="BH202">
        <f>IF(AA186=14,"",BI202)</f>
      </c>
      <c r="BI202">
        <f>IF(AA186=15,"",BJ202)</f>
      </c>
      <c r="BJ202">
        <f>IF(AA186=16,"",BK202)</f>
      </c>
      <c r="BK202">
        <f>IF(AA186=17,AH296,BL202)</f>
      </c>
      <c r="BL202">
        <f>IF(AA186=18,"",BM202)</f>
      </c>
      <c r="BM202">
        <f>IF(AA186=19,"","")</f>
      </c>
    </row>
    <row r="203" spans="27:65" ht="18" customHeight="1" hidden="1" thickTop="1">
      <c r="AA203" s="254" t="s">
        <v>296</v>
      </c>
      <c r="AC203" s="254" t="s">
        <v>203</v>
      </c>
      <c r="AG203" t="s">
        <v>280</v>
      </c>
      <c r="AL203" t="str">
        <f>IF(AI189=20,AU204,"Lang. Not set")</f>
        <v>Lang. Not set</v>
      </c>
      <c r="AM203" t="str">
        <f>IF(AI188=20,AU204,"Lang. Not set")</f>
        <v>Lang. Not set</v>
      </c>
      <c r="AN203" t="str">
        <f>IF(AI187=19,AU203,AO204)</f>
        <v>Lang. Not set</v>
      </c>
      <c r="AO203" t="str">
        <f>IF(AI186=19,AU203,AP204)</f>
        <v>Lang. Not set</v>
      </c>
      <c r="AP203">
        <v>19</v>
      </c>
      <c r="AQ203" t="str">
        <f>IF(AI185=19,AU203,AR204)</f>
        <v>Lang. Not set</v>
      </c>
      <c r="AR203" s="254" t="s">
        <v>219</v>
      </c>
      <c r="AT203">
        <f>IF(AA186=18,AR202,AT204)</f>
      </c>
      <c r="AU203">
        <f>IF(AA186=1,"",AV203)</f>
      </c>
      <c r="AV203">
        <f>IF(AA186=2,"",AW203)</f>
      </c>
      <c r="AW203">
        <f>IF(AA186=3,"",AX203)</f>
      </c>
      <c r="AX203">
        <f>IF(AA186=4,"",AY203)</f>
      </c>
      <c r="AY203">
        <f>IF(AA186=5,"",AZ203)</f>
      </c>
      <c r="AZ203">
        <f>IF(AA186=6,"",BA203)</f>
      </c>
      <c r="BA203">
        <f>IF(AA186=7,"",BB203)</f>
      </c>
      <c r="BB203">
        <f>IF(AA186=8,"",BC203)</f>
      </c>
      <c r="BC203">
        <f>IF(AA186=9,"",BD203)</f>
      </c>
      <c r="BD203">
        <f>IF(AA186=10,"",BE203)</f>
      </c>
      <c r="BE203">
        <f>IF(AA186=11,"",BF203)</f>
      </c>
      <c r="BF203">
        <f>IF(AA186=12,"",BG203)</f>
      </c>
      <c r="BG203">
        <f>IF(AA186=13,"",BH203)</f>
      </c>
      <c r="BH203">
        <f>IF(AA186=14,"",BI203)</f>
      </c>
      <c r="BI203">
        <f>IF(AA186=15,"",BJ203)</f>
      </c>
      <c r="BJ203">
        <f>IF(AA186=16,"",BK203)</f>
      </c>
      <c r="BK203">
        <f>IF(AA186=17,"",BL203)</f>
      </c>
      <c r="BL203">
        <f>IF(AA186=18,"",BM203)</f>
      </c>
      <c r="BM203">
        <f>IF(AA186=19,"","")</f>
      </c>
    </row>
    <row r="204" spans="28:65" ht="18" customHeight="1" hidden="1">
      <c r="AB204" s="254" t="s">
        <v>202</v>
      </c>
      <c r="AO204" t="str">
        <f>IF(AI187=20,AU204,"Lang. Not set")</f>
        <v>Lang. Not set</v>
      </c>
      <c r="AP204" t="str">
        <f>IF(AI186=20,AU204,"Lang. Not set")</f>
        <v>Lang. Not set</v>
      </c>
      <c r="AR204" t="str">
        <f>IF(AI185=20,AU204,"Lang. Not set")</f>
        <v>Lang. Not set</v>
      </c>
      <c r="AT204">
        <f>IF(AA186=19,AR203,"")</f>
      </c>
      <c r="AU204">
        <f>IF(AA186=1,"",AV204)</f>
      </c>
      <c r="AV204">
        <f>IF(AA186=2,"",AW204)</f>
      </c>
      <c r="AW204">
        <f>IF(AA186=3,"",AX204)</f>
      </c>
      <c r="AX204">
        <f>IF(AA186=4,"",AY204)</f>
      </c>
      <c r="AY204">
        <f>IF(AA186=5,"",AZ204)</f>
      </c>
      <c r="AZ204">
        <f>IF(AA186=6,"",BA204)</f>
      </c>
      <c r="BA204">
        <f>IF(AA186=7,"",BB204)</f>
      </c>
      <c r="BB204">
        <f>IF(AA186=8,"",BC204)</f>
      </c>
      <c r="BC204">
        <f>IF(AA186=9,"",BD204)</f>
      </c>
      <c r="BD204">
        <f>IF(AA186=10,"",BE204)</f>
      </c>
      <c r="BE204">
        <f>IF(AA186=11,"",BF204)</f>
      </c>
      <c r="BF204">
        <f>IF(AA186=12,"",BG204)</f>
      </c>
      <c r="BG204">
        <f>IF(AA186=13,"",BH204)</f>
      </c>
      <c r="BH204">
        <f>IF(AA186=14,"",BI204)</f>
      </c>
      <c r="BI204">
        <f>IF(AA186=15,"",BJ204)</f>
      </c>
      <c r="BJ204">
        <f>IF(AA186=16,"",BK204)</f>
      </c>
      <c r="BK204">
        <f>IF(AA186=17,"",BL204)</f>
      </c>
      <c r="BL204">
        <f>IF(AA186=18,"",BM204)</f>
      </c>
      <c r="BM204">
        <f>IF(AA186=19,"","")</f>
      </c>
    </row>
    <row r="205" spans="28:42" ht="18" customHeight="1" hidden="1">
      <c r="AB205" s="254"/>
      <c r="AO205">
        <f>IF(AA186=1,AJ203,AP205)</f>
        <v>0</v>
      </c>
      <c r="AP205" t="s">
        <v>146</v>
      </c>
    </row>
    <row r="206" ht="18" customHeight="1" hidden="1">
      <c r="AB206" s="254"/>
    </row>
    <row r="207" ht="18" customHeight="1" hidden="1">
      <c r="AB207" s="254"/>
    </row>
    <row r="208" ht="18" customHeight="1" hidden="1">
      <c r="AB208" s="254"/>
    </row>
    <row r="209" spans="28:34" ht="18" customHeight="1" hidden="1">
      <c r="AB209" s="254"/>
      <c r="AD209" s="254" t="s">
        <v>192</v>
      </c>
      <c r="AH209" t="s">
        <v>222</v>
      </c>
    </row>
    <row r="210" spans="28:34" ht="18" customHeight="1" hidden="1">
      <c r="AB210" s="254" t="s">
        <v>191</v>
      </c>
      <c r="AD210" s="254" t="s">
        <v>193</v>
      </c>
      <c r="AH210" t="s">
        <v>231</v>
      </c>
    </row>
    <row r="211" ht="18" customHeight="1" hidden="1">
      <c r="AH211" t="s">
        <v>194</v>
      </c>
    </row>
    <row r="212" ht="18" customHeight="1" hidden="1">
      <c r="AB212" s="254"/>
    </row>
    <row r="213" ht="18" customHeight="1" hidden="1">
      <c r="AB213" s="254"/>
    </row>
    <row r="214" ht="18" customHeight="1" hidden="1">
      <c r="AB214" s="254"/>
    </row>
    <row r="215" ht="18" customHeight="1" hidden="1">
      <c r="AB215" s="254"/>
    </row>
    <row r="216" ht="18" customHeight="1" hidden="1">
      <c r="AB216" s="254"/>
    </row>
    <row r="217" spans="28:30" ht="18" customHeight="1" hidden="1">
      <c r="AB217" s="254"/>
      <c r="AD217" s="254" t="s">
        <v>205</v>
      </c>
    </row>
    <row r="218" spans="28:34" ht="18" customHeight="1" hidden="1">
      <c r="AB218" s="254" t="s">
        <v>204</v>
      </c>
      <c r="AD218" s="254" t="s">
        <v>206</v>
      </c>
      <c r="AH218" t="s">
        <v>232</v>
      </c>
    </row>
    <row r="219" ht="18" customHeight="1" hidden="1">
      <c r="AH219" t="s">
        <v>233</v>
      </c>
    </row>
    <row r="220" ht="18" customHeight="1" hidden="1">
      <c r="AH220" t="s">
        <v>234</v>
      </c>
    </row>
    <row r="221" spans="28:34" ht="18" customHeight="1" hidden="1">
      <c r="AB221" s="254"/>
      <c r="AH221" t="s">
        <v>235</v>
      </c>
    </row>
    <row r="222" spans="28:34" ht="18" customHeight="1" hidden="1">
      <c r="AB222" s="254"/>
      <c r="AH222" t="s">
        <v>233</v>
      </c>
    </row>
    <row r="223" ht="18" customHeight="1" hidden="1">
      <c r="AB223" s="254"/>
    </row>
    <row r="224" ht="18" customHeight="1" hidden="1">
      <c r="AB224" s="254"/>
    </row>
    <row r="225" ht="18" customHeight="1" hidden="1">
      <c r="AB225" s="254"/>
    </row>
    <row r="226" ht="18" customHeight="1" hidden="1">
      <c r="AB226" s="254"/>
    </row>
    <row r="227" ht="18" customHeight="1" hidden="1">
      <c r="AB227" s="254"/>
    </row>
    <row r="228" spans="28:34" ht="18" customHeight="1" hidden="1">
      <c r="AB228" s="254"/>
      <c r="AD228" s="254" t="s">
        <v>207</v>
      </c>
      <c r="AH228" t="s">
        <v>207</v>
      </c>
    </row>
    <row r="229" spans="28:34" ht="18" customHeight="1" hidden="1">
      <c r="AB229" s="254" t="s">
        <v>207</v>
      </c>
      <c r="AH229" t="s">
        <v>236</v>
      </c>
    </row>
    <row r="230" ht="18" customHeight="1" hidden="1"/>
    <row r="231" ht="18" customHeight="1" hidden="1">
      <c r="AB231" s="254"/>
    </row>
    <row r="232" spans="28:34" ht="18" customHeight="1" hidden="1">
      <c r="AB232" s="254"/>
      <c r="AD232" s="254" t="s">
        <v>208</v>
      </c>
      <c r="AH232" t="s">
        <v>208</v>
      </c>
    </row>
    <row r="233" spans="28:34" ht="18" customHeight="1" hidden="1">
      <c r="AB233" s="254" t="s">
        <v>208</v>
      </c>
      <c r="AH233" t="s">
        <v>237</v>
      </c>
    </row>
    <row r="234" ht="18" customHeight="1" hidden="1">
      <c r="AH234" t="s">
        <v>222</v>
      </c>
    </row>
    <row r="235" ht="18" customHeight="1" hidden="1">
      <c r="AB235" s="254"/>
    </row>
    <row r="236" ht="18" customHeight="1" hidden="1">
      <c r="AB236" s="254"/>
    </row>
    <row r="237" spans="28:34" ht="18" customHeight="1" hidden="1">
      <c r="AB237" s="254"/>
      <c r="AD237" s="254" t="s">
        <v>209</v>
      </c>
      <c r="AH237" t="s">
        <v>238</v>
      </c>
    </row>
    <row r="238" spans="28:34" ht="18" customHeight="1" hidden="1">
      <c r="AB238" s="254" t="s">
        <v>209</v>
      </c>
      <c r="AH238" t="s">
        <v>236</v>
      </c>
    </row>
    <row r="239" ht="18" customHeight="1" hidden="1">
      <c r="AH239" t="s">
        <v>239</v>
      </c>
    </row>
    <row r="240" spans="28:34" ht="18" customHeight="1" hidden="1">
      <c r="AB240" s="254"/>
      <c r="AH240" t="s">
        <v>240</v>
      </c>
    </row>
    <row r="241" spans="28:34" ht="18" customHeight="1" hidden="1">
      <c r="AB241" s="254"/>
      <c r="AH241" t="s">
        <v>241</v>
      </c>
    </row>
    <row r="242" ht="18" customHeight="1" hidden="1">
      <c r="AB242" s="254"/>
    </row>
    <row r="243" ht="18" customHeight="1" hidden="1">
      <c r="AB243" s="254"/>
    </row>
    <row r="244" spans="28:34" ht="18" customHeight="1" hidden="1">
      <c r="AB244" s="254"/>
      <c r="AD244" s="254" t="s">
        <v>210</v>
      </c>
      <c r="AH244" t="s">
        <v>226</v>
      </c>
    </row>
    <row r="245" spans="28:34" ht="18" customHeight="1" hidden="1">
      <c r="AB245" s="254" t="s">
        <v>210</v>
      </c>
      <c r="AH245" t="s">
        <v>222</v>
      </c>
    </row>
    <row r="246" ht="18" customHeight="1" hidden="1"/>
    <row r="247" ht="18" customHeight="1" hidden="1">
      <c r="AB247" s="254"/>
    </row>
    <row r="248" spans="28:34" ht="18" customHeight="1" hidden="1">
      <c r="AB248" s="254"/>
      <c r="AD248" s="254" t="s">
        <v>211</v>
      </c>
      <c r="AH248" t="s">
        <v>276</v>
      </c>
    </row>
    <row r="249" spans="28:34" ht="18" customHeight="1" hidden="1">
      <c r="AB249" s="254" t="s">
        <v>211</v>
      </c>
      <c r="AH249" t="s">
        <v>242</v>
      </c>
    </row>
    <row r="250" ht="18" customHeight="1" hidden="1">
      <c r="AH250" t="s">
        <v>235</v>
      </c>
    </row>
    <row r="251" ht="18" customHeight="1" hidden="1">
      <c r="AB251" s="254"/>
    </row>
    <row r="252" ht="18" customHeight="1" hidden="1">
      <c r="AB252" s="254"/>
    </row>
    <row r="253" spans="28:34" ht="18" customHeight="1" hidden="1">
      <c r="AB253" s="254"/>
      <c r="AD253" s="254" t="s">
        <v>212</v>
      </c>
      <c r="AH253" t="s">
        <v>275</v>
      </c>
    </row>
    <row r="254" spans="28:34" ht="18" customHeight="1" hidden="1">
      <c r="AB254" s="254" t="s">
        <v>212</v>
      </c>
      <c r="AH254" t="s">
        <v>222</v>
      </c>
    </row>
    <row r="255" ht="18" customHeight="1" hidden="1"/>
    <row r="256" ht="18" customHeight="1" hidden="1">
      <c r="AB256" s="254"/>
    </row>
    <row r="257" spans="28:34" ht="18" customHeight="1" hidden="1">
      <c r="AB257" s="254"/>
      <c r="AD257" s="254" t="s">
        <v>213</v>
      </c>
      <c r="AH257" t="s">
        <v>274</v>
      </c>
    </row>
    <row r="258" spans="28:34" ht="18" customHeight="1" hidden="1">
      <c r="AB258" s="254" t="s">
        <v>213</v>
      </c>
      <c r="AH258" t="s">
        <v>243</v>
      </c>
    </row>
    <row r="259" ht="18" customHeight="1" hidden="1">
      <c r="AH259" t="s">
        <v>244</v>
      </c>
    </row>
    <row r="260" spans="28:34" ht="18" customHeight="1" hidden="1">
      <c r="AB260" s="254"/>
      <c r="AH260" t="s">
        <v>245</v>
      </c>
    </row>
    <row r="261" spans="28:34" ht="18" customHeight="1" hidden="1">
      <c r="AB261" s="254"/>
      <c r="AH261" t="s">
        <v>246</v>
      </c>
    </row>
    <row r="262" ht="18" customHeight="1" hidden="1">
      <c r="AB262" s="254"/>
    </row>
    <row r="263" ht="18" customHeight="1" hidden="1">
      <c r="AB263" s="254"/>
    </row>
    <row r="264" spans="28:34" ht="18" customHeight="1" hidden="1">
      <c r="AB264" s="254"/>
      <c r="AD264" s="254" t="s">
        <v>214</v>
      </c>
      <c r="AH264" t="s">
        <v>273</v>
      </c>
    </row>
    <row r="265" spans="28:34" ht="18" customHeight="1" hidden="1">
      <c r="AB265" s="254" t="s">
        <v>214</v>
      </c>
      <c r="AH265" t="s">
        <v>222</v>
      </c>
    </row>
    <row r="266" ht="18" customHeight="1" hidden="1">
      <c r="AH266" t="s">
        <v>247</v>
      </c>
    </row>
    <row r="267" spans="28:34" ht="18" customHeight="1" hidden="1">
      <c r="AB267" s="254"/>
      <c r="AH267" t="s">
        <v>248</v>
      </c>
    </row>
    <row r="268" ht="18" customHeight="1" hidden="1">
      <c r="AB268" s="254"/>
    </row>
    <row r="269" ht="18" customHeight="1" hidden="1">
      <c r="AB269" s="254"/>
    </row>
    <row r="270" spans="28:34" ht="18" customHeight="1" hidden="1">
      <c r="AB270" s="254"/>
      <c r="AD270" s="254" t="s">
        <v>220</v>
      </c>
      <c r="AH270" t="s">
        <v>249</v>
      </c>
    </row>
    <row r="271" spans="28:34" ht="18" customHeight="1" hidden="1">
      <c r="AB271" s="254" t="s">
        <v>215</v>
      </c>
      <c r="AH271" t="s">
        <v>222</v>
      </c>
    </row>
    <row r="272" ht="18" customHeight="1" hidden="1"/>
    <row r="273" ht="18" customHeight="1" hidden="1">
      <c r="AB273" s="254"/>
    </row>
    <row r="274" spans="28:34" ht="18" customHeight="1" hidden="1">
      <c r="AB274" s="254"/>
      <c r="AD274" s="254" t="s">
        <v>221</v>
      </c>
      <c r="AH274" t="s">
        <v>221</v>
      </c>
    </row>
    <row r="275" ht="18" customHeight="1" hidden="1">
      <c r="AB275" s="254" t="s">
        <v>216</v>
      </c>
    </row>
    <row r="276" ht="18" customHeight="1" hidden="1"/>
    <row r="277" spans="28:34" ht="18" customHeight="1" hidden="1">
      <c r="AB277" s="254"/>
      <c r="AD277" s="254" t="s">
        <v>217</v>
      </c>
      <c r="AH277" t="s">
        <v>250</v>
      </c>
    </row>
    <row r="278" spans="28:34" ht="18" customHeight="1" hidden="1">
      <c r="AB278" s="254" t="s">
        <v>217</v>
      </c>
      <c r="AH278" t="s">
        <v>236</v>
      </c>
    </row>
    <row r="279" ht="18" customHeight="1" hidden="1"/>
    <row r="280" spans="28:34" ht="18" customHeight="1" hidden="1">
      <c r="AB280" s="254"/>
      <c r="AH280" s="254" t="s">
        <v>257</v>
      </c>
    </row>
    <row r="281" spans="28:34" ht="18" customHeight="1" hidden="1">
      <c r="AB281" s="254"/>
      <c r="AD281" s="254"/>
      <c r="AH281" s="254" t="s">
        <v>258</v>
      </c>
    </row>
    <row r="282" spans="28:34" ht="18" customHeight="1" hidden="1">
      <c r="AB282" s="254" t="s">
        <v>252</v>
      </c>
      <c r="AD282" s="254"/>
      <c r="AH282" s="254" t="s">
        <v>259</v>
      </c>
    </row>
    <row r="283" spans="28:34" ht="18" customHeight="1" hidden="1">
      <c r="AB283" s="254"/>
      <c r="AD283" s="254"/>
      <c r="AH283" s="254" t="s">
        <v>260</v>
      </c>
    </row>
    <row r="284" spans="28:34" ht="18" customHeight="1" hidden="1">
      <c r="AB284" s="254"/>
      <c r="AD284" s="254"/>
      <c r="AH284" s="254" t="s">
        <v>261</v>
      </c>
    </row>
    <row r="285" spans="28:34" ht="18" customHeight="1" hidden="1">
      <c r="AB285" s="254"/>
      <c r="AD285" s="254"/>
      <c r="AH285" s="254" t="s">
        <v>256</v>
      </c>
    </row>
    <row r="286" spans="28:34" ht="18" customHeight="1" hidden="1">
      <c r="AB286" s="254"/>
      <c r="AD286" s="254"/>
      <c r="AH286" s="254" t="s">
        <v>262</v>
      </c>
    </row>
    <row r="287" spans="28:34" ht="18" customHeight="1" hidden="1">
      <c r="AB287" s="254"/>
      <c r="AD287" s="254"/>
      <c r="AH287" s="254" t="s">
        <v>263</v>
      </c>
    </row>
    <row r="288" spans="28:34" ht="18" customHeight="1" hidden="1">
      <c r="AB288" s="254"/>
      <c r="AD288" s="254"/>
      <c r="AH288" s="254" t="s">
        <v>264</v>
      </c>
    </row>
    <row r="289" spans="28:34" ht="18" customHeight="1" hidden="1">
      <c r="AB289" s="254"/>
      <c r="AD289" s="254"/>
      <c r="AH289" s="254" t="s">
        <v>265</v>
      </c>
    </row>
    <row r="290" spans="28:34" ht="18" customHeight="1" hidden="1">
      <c r="AB290" s="254"/>
      <c r="AD290" s="254"/>
      <c r="AH290" s="254" t="s">
        <v>266</v>
      </c>
    </row>
    <row r="291" spans="28:34" ht="18" customHeight="1" hidden="1">
      <c r="AB291" s="254"/>
      <c r="AD291" s="254"/>
      <c r="AH291" s="254" t="s">
        <v>267</v>
      </c>
    </row>
    <row r="292" spans="28:34" ht="18" customHeight="1" hidden="1">
      <c r="AB292" s="254"/>
      <c r="AD292" s="254"/>
      <c r="AH292" s="254" t="s">
        <v>268</v>
      </c>
    </row>
    <row r="293" spans="28:34" ht="18" customHeight="1" hidden="1">
      <c r="AB293" s="254"/>
      <c r="AD293" s="254"/>
      <c r="AH293" s="254" t="s">
        <v>269</v>
      </c>
    </row>
    <row r="294" spans="28:34" ht="18" customHeight="1" hidden="1">
      <c r="AB294" s="254"/>
      <c r="AD294" s="254"/>
      <c r="AH294" s="254" t="s">
        <v>270</v>
      </c>
    </row>
    <row r="295" spans="28:34" ht="18" customHeight="1" hidden="1">
      <c r="AB295" s="254"/>
      <c r="AD295" s="254"/>
      <c r="AH295" s="254" t="s">
        <v>271</v>
      </c>
    </row>
    <row r="296" spans="28:34" ht="18" customHeight="1" hidden="1">
      <c r="AB296" s="254"/>
      <c r="AD296" s="254"/>
      <c r="AH296" s="254" t="s">
        <v>272</v>
      </c>
    </row>
    <row r="297" spans="28:30" ht="18" customHeight="1" hidden="1">
      <c r="AB297" s="254"/>
      <c r="AD297" s="254"/>
    </row>
    <row r="298" ht="18" customHeight="1" hidden="1">
      <c r="AH298" t="s">
        <v>255</v>
      </c>
    </row>
    <row r="299" ht="18" customHeight="1" hidden="1">
      <c r="AH299" t="s">
        <v>251</v>
      </c>
    </row>
    <row r="300" spans="28:34" ht="18" customHeight="1" hidden="1">
      <c r="AB300" s="254"/>
      <c r="AD300" s="254" t="s">
        <v>218</v>
      </c>
      <c r="AH300" t="s">
        <v>240</v>
      </c>
    </row>
    <row r="301" ht="18" customHeight="1" hidden="1">
      <c r="AB301" s="254" t="s">
        <v>218</v>
      </c>
    </row>
    <row r="302" ht="18" customHeight="1" hidden="1"/>
    <row r="303" ht="18" customHeight="1" hidden="1">
      <c r="AB303" s="254"/>
    </row>
    <row r="304" ht="18" customHeight="1" hidden="1">
      <c r="AB304" s="254"/>
    </row>
    <row r="305" spans="28:34" ht="18" customHeight="1" hidden="1">
      <c r="AB305" s="254"/>
      <c r="AH305" t="s">
        <v>254</v>
      </c>
    </row>
    <row r="306" spans="28:34" ht="18" customHeight="1" hidden="1">
      <c r="AB306" s="254"/>
      <c r="AD306" s="254" t="s">
        <v>219</v>
      </c>
      <c r="AH306" t="s">
        <v>237</v>
      </c>
    </row>
    <row r="307" ht="18" customHeight="1" hidden="1">
      <c r="AB307" s="254" t="s">
        <v>219</v>
      </c>
    </row>
    <row r="308" ht="18" customHeight="1" hidden="1"/>
    <row r="309" ht="18" customHeight="1" hidden="1">
      <c r="AB309" s="254"/>
    </row>
    <row r="310" ht="18" customHeight="1" hidden="1">
      <c r="AB310" s="254"/>
    </row>
    <row r="311" ht="18" customHeight="1" hidden="1">
      <c r="AB311" s="254" t="s">
        <v>222</v>
      </c>
    </row>
    <row r="312" ht="18" customHeight="1" hidden="1">
      <c r="AB312" s="254"/>
    </row>
    <row r="313" ht="18" customHeight="1" hidden="1">
      <c r="AB313" s="254"/>
    </row>
    <row r="314" ht="18" customHeight="1" hidden="1"/>
    <row r="315" ht="18" customHeight="1" hidden="1"/>
    <row r="316" ht="18" customHeight="1" hidden="1"/>
    <row r="317" ht="18" customHeight="1" hidden="1"/>
    <row r="318" ht="18" customHeight="1" hidden="1"/>
    <row r="319" ht="18" customHeight="1" hidden="1"/>
    <row r="320" ht="18" customHeight="1" hidden="1"/>
    <row r="321" ht="18" customHeight="1" hidden="1"/>
    <row r="322" ht="18" customHeight="1" hidden="1"/>
    <row r="323" ht="18" customHeight="1" hidden="1"/>
    <row r="324" ht="18" customHeight="1" hidden="1"/>
    <row r="325" ht="18" customHeight="1" hidden="1"/>
    <row r="326" ht="18" customHeight="1" hidden="1"/>
    <row r="327" ht="18" customHeight="1" hidden="1"/>
    <row r="328" ht="18" customHeight="1" hidden="1"/>
    <row r="329" ht="18" customHeight="1" hidden="1"/>
    <row r="330" ht="18" customHeight="1" hidden="1"/>
    <row r="331" ht="18" customHeight="1" hidden="1"/>
    <row r="332" ht="18" customHeight="1" hidden="1"/>
    <row r="333" ht="18" customHeight="1" hidden="1"/>
    <row r="334" ht="18" customHeight="1" hidden="1"/>
    <row r="335" ht="18" customHeight="1" hidden="1"/>
    <row r="336" ht="18" customHeight="1" hidden="1"/>
    <row r="337" ht="18" customHeight="1" hidden="1"/>
    <row r="338" ht="18" customHeight="1" hidden="1"/>
    <row r="339" ht="18" customHeight="1" hidden="1"/>
    <row r="340" ht="18" customHeight="1" hidden="1"/>
    <row r="341" ht="18" customHeight="1" hidden="1"/>
    <row r="342" ht="18" customHeight="1" hidden="1"/>
    <row r="343" ht="18" customHeight="1" hidden="1"/>
    <row r="344" ht="18" customHeight="1" hidden="1"/>
    <row r="345" ht="18" customHeight="1" hidden="1"/>
    <row r="346" ht="18" customHeight="1" hidden="1"/>
    <row r="347" ht="18" customHeight="1" hidden="1"/>
    <row r="348" ht="18" customHeight="1" hidden="1"/>
    <row r="349" ht="18" customHeight="1" hidden="1"/>
    <row r="350" ht="18" customHeight="1" hidden="1"/>
    <row r="351" ht="18" customHeight="1" hidden="1"/>
    <row r="352" ht="18" customHeight="1" hidden="1"/>
    <row r="353" ht="18" customHeight="1" hidden="1"/>
    <row r="354" ht="18" customHeight="1" hidden="1"/>
    <row r="355" ht="18" customHeight="1" hidden="1"/>
    <row r="356" ht="18" customHeight="1" hidden="1"/>
    <row r="357" ht="18" customHeight="1" hidden="1"/>
    <row r="358" ht="18" customHeight="1" hidden="1"/>
    <row r="359" ht="18" customHeight="1" hidden="1"/>
    <row r="360" ht="18" customHeight="1" hidden="1"/>
    <row r="361" ht="18" customHeight="1" hidden="1"/>
    <row r="362" ht="18" customHeight="1" hidden="1"/>
    <row r="363" ht="18" customHeight="1" hidden="1"/>
    <row r="364" ht="18" customHeight="1" hidden="1"/>
    <row r="365" ht="18" customHeight="1" hidden="1"/>
    <row r="366" ht="18" customHeight="1" hidden="1"/>
    <row r="367" ht="18" customHeight="1" hidden="1"/>
    <row r="368" ht="18" customHeight="1" hidden="1"/>
    <row r="369" ht="18" customHeight="1" hidden="1"/>
    <row r="370" ht="18" customHeight="1" hidden="1"/>
    <row r="371" ht="18" customHeight="1" hidden="1"/>
    <row r="372" ht="18" customHeight="1" hidden="1"/>
    <row r="373" ht="18" customHeight="1" hidden="1"/>
    <row r="374" ht="18" customHeight="1" hidden="1"/>
    <row r="375" ht="18" customHeight="1" hidden="1"/>
    <row r="376" ht="18" customHeight="1" hidden="1"/>
    <row r="377" ht="18" customHeight="1" hidden="1"/>
    <row r="378" ht="18" customHeight="1" hidden="1"/>
    <row r="379" ht="18" customHeight="1" hidden="1"/>
    <row r="380" ht="18" customHeight="1" hidden="1"/>
    <row r="381" ht="18" customHeight="1" hidden="1"/>
    <row r="382" ht="18" customHeight="1" hidden="1"/>
    <row r="383" ht="18" customHeight="1" hidden="1"/>
    <row r="384" ht="18" customHeight="1" hidden="1"/>
    <row r="385" ht="18" customHeight="1" hidden="1"/>
    <row r="386" ht="18" customHeight="1" hidden="1"/>
    <row r="387" ht="18" customHeight="1" hidden="1"/>
    <row r="388" ht="18" customHeight="1" hidden="1"/>
    <row r="389" ht="18" customHeight="1" hidden="1"/>
    <row r="390" ht="18" customHeight="1" hidden="1"/>
    <row r="391" ht="18" customHeight="1" hidden="1"/>
    <row r="392" ht="18" customHeight="1" hidden="1"/>
    <row r="393" ht="18" customHeight="1" hidden="1"/>
    <row r="394" ht="18" customHeight="1" hidden="1"/>
    <row r="395" ht="18" customHeight="1" hidden="1"/>
    <row r="396" ht="18" customHeight="1" hidden="1"/>
    <row r="397" ht="18" customHeight="1" hidden="1"/>
    <row r="398" ht="18" customHeight="1" hidden="1"/>
    <row r="399" ht="18" customHeight="1" hidden="1"/>
    <row r="400" ht="18" customHeight="1" hidden="1"/>
    <row r="401" ht="18" customHeight="1" hidden="1"/>
    <row r="402" ht="18" customHeight="1" hidden="1"/>
    <row r="403" ht="18" customHeight="1" hidden="1"/>
    <row r="404" ht="18" customHeight="1" hidden="1"/>
    <row r="405" ht="18" customHeight="1" hidden="1"/>
    <row r="406" ht="18" customHeight="1" hidden="1"/>
    <row r="407" ht="18" customHeight="1" hidden="1">
      <c r="N407" s="254"/>
    </row>
    <row r="408" ht="18" customHeight="1" hidden="1" thickBot="1"/>
    <row r="409" spans="1:130" ht="18" customHeight="1" hidden="1" thickBot="1" thickTop="1">
      <c r="A409" s="252" t="s">
        <v>71</v>
      </c>
      <c r="B409">
        <f>IF(O1=2,P1,0)</f>
        <v>0</v>
      </c>
      <c r="C409">
        <f>IF(O2=2,P2,0)</f>
        <v>0</v>
      </c>
      <c r="D409">
        <f>IF(O3=2,P3,0)</f>
        <v>0</v>
      </c>
      <c r="E409">
        <f>IF(O4=2,P4,0)</f>
        <v>0</v>
      </c>
      <c r="F409">
        <f>IF(O5=2,P5,0)</f>
        <v>0</v>
      </c>
      <c r="G409">
        <f>IF(O6=2,P6,0)</f>
        <v>0</v>
      </c>
      <c r="H409">
        <f>IF(O7=2,P7,0)</f>
        <v>0</v>
      </c>
      <c r="I409">
        <f>IF(O8=2,P8,0)</f>
        <v>0</v>
      </c>
      <c r="J409">
        <f>IF(O9=2,P9,0)</f>
        <v>0</v>
      </c>
      <c r="K409">
        <f>IF(O10=2,P10,0)</f>
        <v>0</v>
      </c>
      <c r="L409">
        <f>IF(O11=2,P11,0)</f>
        <v>0</v>
      </c>
      <c r="M409">
        <f>IF(O12=2,P12,0)</f>
        <v>0</v>
      </c>
      <c r="N409">
        <f>IF(O13=2,P13,0)</f>
        <v>0</v>
      </c>
      <c r="O409">
        <f>IF(O14=2,P14,0)</f>
        <v>0</v>
      </c>
      <c r="P409">
        <f>IF(O15=2,P15,0)</f>
        <v>0</v>
      </c>
      <c r="Q409">
        <f>IF(O16=2,P16,0)</f>
        <v>0</v>
      </c>
      <c r="R409">
        <f>IF(O17=2,P17,0)</f>
        <v>0</v>
      </c>
      <c r="S409">
        <f>IF(O18=2,P18,0)</f>
        <v>0</v>
      </c>
      <c r="T409">
        <f>IF(O19=2,P19,0)</f>
        <v>0</v>
      </c>
      <c r="U409">
        <f>IF(O20=2,P20,0)</f>
        <v>0</v>
      </c>
      <c r="V409">
        <f>IF(O21=2,P21,0)</f>
        <v>0</v>
      </c>
      <c r="W409">
        <f>IF(O22=2,P22,0)</f>
        <v>0</v>
      </c>
      <c r="X409">
        <f>IF(O23=2,P23,0)</f>
        <v>0</v>
      </c>
      <c r="Y409">
        <f>IF(O24=2,P24,0)</f>
        <v>0</v>
      </c>
      <c r="Z409">
        <f>IF(O25=2,P25,0)</f>
        <v>0</v>
      </c>
      <c r="AA409">
        <f>IF(O26=2,P26,0)</f>
        <v>0</v>
      </c>
      <c r="AB409">
        <f>IF(O27=2,P27,0)</f>
        <v>0</v>
      </c>
      <c r="AC409">
        <f>IF(O28=2,P28,0)</f>
        <v>0</v>
      </c>
      <c r="AD409">
        <f>IF(O29=2,P29,0)</f>
        <v>0</v>
      </c>
      <c r="AE409">
        <f>IF(O30=2,P30,0)</f>
        <v>0</v>
      </c>
      <c r="AF409">
        <f>IF(O31=2,P31,0)</f>
        <v>0</v>
      </c>
      <c r="AG409">
        <f>IF(O32=2,P32,0)</f>
        <v>0</v>
      </c>
      <c r="AH409">
        <f>IF(O33=2,P33,0)</f>
        <v>0</v>
      </c>
      <c r="AI409">
        <f>IF(O34=2,P34,0)</f>
        <v>0</v>
      </c>
      <c r="AJ409">
        <f>IF(O35=2,P35,0)</f>
        <v>0</v>
      </c>
      <c r="AK409">
        <f>IF(O36=2,P36,0)</f>
        <v>0</v>
      </c>
      <c r="AL409">
        <f>IF(O37=2,P37,0)</f>
        <v>0</v>
      </c>
      <c r="AM409">
        <f>IF(O38=2,P38,0)</f>
        <v>0</v>
      </c>
      <c r="AN409">
        <f>IF(O39=2,P39,0)</f>
        <v>0</v>
      </c>
      <c r="AO409">
        <f>IF(O40=2,P40,0)</f>
        <v>0</v>
      </c>
      <c r="AP409">
        <f>IF(O41=2,P41,0)</f>
        <v>0</v>
      </c>
      <c r="AQ409">
        <f>IF(O42=2,P42,0)</f>
        <v>0</v>
      </c>
      <c r="AR409">
        <f>IF(O43=2,P43,0)</f>
        <v>0</v>
      </c>
      <c r="AS409">
        <f>IF(O44=2,P44,0)</f>
        <v>0</v>
      </c>
      <c r="AT409">
        <f>IF(O45=2,P45,0)</f>
        <v>0</v>
      </c>
      <c r="AU409">
        <f>IF(O46=2,P46,0)</f>
        <v>0</v>
      </c>
      <c r="AV409">
        <f>IF(O47=2,P47,0)</f>
        <v>0</v>
      </c>
      <c r="AW409">
        <f>IF(O48=2,P48,0)</f>
        <v>0</v>
      </c>
      <c r="AX409">
        <f>IF(O49=2,P49,0)</f>
        <v>0</v>
      </c>
      <c r="AY409">
        <f>IF(O50=2,P50,0)</f>
        <v>0</v>
      </c>
      <c r="AZ409">
        <f>IF(O51=2,P51,0)</f>
        <v>0</v>
      </c>
      <c r="BA409">
        <f>IF(O52=2,P52,0)</f>
        <v>0</v>
      </c>
      <c r="BB409">
        <f>IF(O53=2,P53,0)</f>
        <v>0</v>
      </c>
      <c r="BC409">
        <f>IF(O54=2,P54,0)</f>
        <v>0</v>
      </c>
      <c r="BD409">
        <f>IF(O55=2,P55,0)</f>
        <v>0</v>
      </c>
      <c r="BE409">
        <f>IF(O56=2,P56,0)</f>
        <v>0</v>
      </c>
      <c r="BF409">
        <f>IF(O57=2,P57,0)</f>
        <v>0</v>
      </c>
      <c r="BG409">
        <f>IF(O58=2,P58,0)</f>
        <v>0</v>
      </c>
      <c r="BH409">
        <f>IF(O59=2,P59,0)</f>
        <v>0</v>
      </c>
      <c r="BI409">
        <f>IF(O60=2,P60,0)</f>
        <v>0</v>
      </c>
      <c r="BJ409">
        <f>IF(O61=2,P61,0)</f>
        <v>0</v>
      </c>
      <c r="BK409">
        <f>IF(O62=2,P62,0)</f>
        <v>0</v>
      </c>
      <c r="BL409">
        <f>IF(O63=2,P63,0)</f>
        <v>0</v>
      </c>
      <c r="BM409">
        <f>IF(O64=2,P64,0)</f>
        <v>0</v>
      </c>
      <c r="BN409">
        <f>IF(O65=2,P65,0)</f>
        <v>0</v>
      </c>
      <c r="BO409">
        <f>IF(O66=2,P66,0)</f>
        <v>0</v>
      </c>
      <c r="BP409">
        <f>IF(O67=2,P67,0)</f>
        <v>0</v>
      </c>
      <c r="BQ409">
        <f>IF(O68=2,P68,0)</f>
        <v>0</v>
      </c>
      <c r="BR409">
        <f>IF(O69=2,P69,0)</f>
        <v>0</v>
      </c>
      <c r="BS409">
        <f>IF(O70=2,P70,0)</f>
        <v>0</v>
      </c>
      <c r="BT409">
        <f>IF(O71=2,P71,0)</f>
        <v>0</v>
      </c>
      <c r="BU409">
        <f>IF(O72=2,P72,0)</f>
        <v>0</v>
      </c>
      <c r="BV409">
        <f>IF(O73=2,P73,0)</f>
        <v>0</v>
      </c>
      <c r="BW409">
        <f>IF(O74=2,P74,0)</f>
        <v>0</v>
      </c>
      <c r="BX409">
        <f>IF(O75=2,P75,0)</f>
        <v>0</v>
      </c>
      <c r="BY409">
        <f>IF(O76=2,P76,0)</f>
        <v>0</v>
      </c>
      <c r="BZ409">
        <f>IF(O77=2,P77,0)</f>
        <v>0</v>
      </c>
      <c r="CA409">
        <f>IF(O78=2,P78,0)</f>
        <v>0</v>
      </c>
      <c r="CB409">
        <f>IF(O79=2,P79,0)</f>
        <v>0</v>
      </c>
      <c r="CC409">
        <f>IF(O80=2,P80,0)</f>
        <v>0</v>
      </c>
      <c r="CD409">
        <f>IF(O81=2,P81,0)</f>
        <v>0</v>
      </c>
      <c r="CE409">
        <f>IF(O82=2,P82,0)</f>
        <v>0</v>
      </c>
      <c r="CF409">
        <f>IF(O83=2,P83,0)</f>
        <v>0</v>
      </c>
      <c r="CG409">
        <f>IF(O84=2,P84,0)</f>
        <v>0</v>
      </c>
      <c r="CH409">
        <f>IF(O85=2,P85,0)</f>
        <v>0</v>
      </c>
      <c r="CI409">
        <f>IF(O86=2,P86,0)</f>
        <v>0</v>
      </c>
      <c r="CJ409">
        <f>IF(O87=2,P87,0)</f>
        <v>0</v>
      </c>
      <c r="CK409">
        <f>IF(O88=2,P88,0)</f>
        <v>0</v>
      </c>
      <c r="CL409">
        <f>IF(O89=2,P89,0)</f>
        <v>0</v>
      </c>
      <c r="CM409">
        <f>IF(O90=2,P90,0)</f>
        <v>0</v>
      </c>
      <c r="CN409">
        <f>IF(O91=2,P91,0)</f>
        <v>0</v>
      </c>
      <c r="CO409">
        <f>IF(O92=2,P92,0)</f>
        <v>0</v>
      </c>
      <c r="CP409">
        <f>IF(O93=2,P93,0)</f>
        <v>0</v>
      </c>
      <c r="CQ409">
        <f>IF(O94=2,P94,0)</f>
        <v>0</v>
      </c>
      <c r="CR409">
        <f>IF(O95=2,P95,0)</f>
        <v>0</v>
      </c>
      <c r="CS409">
        <f>IF(O96=2,P96,0)</f>
        <v>0</v>
      </c>
      <c r="CT409">
        <f>IF(O97=2,P97,0)</f>
        <v>0</v>
      </c>
      <c r="CU409">
        <f>IF(O98=2,P98,0)</f>
        <v>0</v>
      </c>
      <c r="CV409">
        <f>IF(O99=2,P99,0)</f>
        <v>0</v>
      </c>
      <c r="CW409">
        <f>IF(O100=2,P100,0)</f>
        <v>0</v>
      </c>
      <c r="CX409">
        <f>IF(O101=2,P101,0)</f>
        <v>0</v>
      </c>
      <c r="CY409">
        <f>IF(O102=2,P102,0)</f>
        <v>0</v>
      </c>
      <c r="CZ409">
        <f>IF(O103=2,P103,0)</f>
        <v>0</v>
      </c>
      <c r="DA409">
        <f>IF(O104=2,P104,0)</f>
        <v>0</v>
      </c>
      <c r="DB409">
        <f>IF(O105=2,P105,0)</f>
        <v>0</v>
      </c>
      <c r="DC409">
        <f>IF(O106=2,P106,0)</f>
        <v>0</v>
      </c>
      <c r="DD409">
        <f>IF(O107=2,P107,0)</f>
        <v>0</v>
      </c>
      <c r="DE409">
        <f>IF(O108=2,P108,0)</f>
        <v>0</v>
      </c>
      <c r="DF409">
        <f>IF(O109=2,P109,0)</f>
        <v>0</v>
      </c>
      <c r="DG409">
        <f>IF(O110=2,P110,0)</f>
        <v>0</v>
      </c>
      <c r="DH409">
        <f>IF(O111=2,P111,0)</f>
        <v>0</v>
      </c>
      <c r="DI409">
        <f>IF(O112=2,P112,0)</f>
        <v>0</v>
      </c>
      <c r="DJ409">
        <f>IF(O113=2,P113,0)</f>
        <v>0</v>
      </c>
      <c r="DK409">
        <f>IF(O114=2,P114,0)</f>
        <v>0</v>
      </c>
      <c r="DL409">
        <f>IF(O115=2,P115,0)</f>
        <v>0</v>
      </c>
      <c r="DM409">
        <f>IF(O116=2,P116,0)</f>
        <v>0</v>
      </c>
      <c r="DN409">
        <f>IF(O117=2,P117,0)</f>
        <v>0</v>
      </c>
      <c r="DO409">
        <f>IF(O118=2,P118,0)</f>
        <v>0</v>
      </c>
      <c r="DP409">
        <f>IF(O119=2,P119,0)</f>
        <v>0</v>
      </c>
      <c r="DQ409">
        <f>IF(O120=2,P120,0)</f>
        <v>0</v>
      </c>
      <c r="DR409">
        <f>IF(O121=2,P121,0)</f>
        <v>0</v>
      </c>
      <c r="DS409">
        <f>IF(O122=2,P122,0)</f>
        <v>0</v>
      </c>
      <c r="DT409">
        <f>IF(O123=2,P123,0)</f>
        <v>0</v>
      </c>
      <c r="DU409">
        <f>IF(O124=2,P124,0)</f>
        <v>0</v>
      </c>
      <c r="DV409">
        <f>IF(O125=2,P125,0)</f>
        <v>0</v>
      </c>
      <c r="DW409">
        <f>IF(O126=2,P126,0)</f>
        <v>0</v>
      </c>
      <c r="DX409">
        <f>IF(O127=2,P127,0)</f>
        <v>0</v>
      </c>
      <c r="DY409">
        <f>IF(O128=2,P128,0)</f>
        <v>0</v>
      </c>
      <c r="DZ409" s="289">
        <f>SUM(B409:DY409)</f>
        <v>0</v>
      </c>
    </row>
    <row r="410" spans="1:130" ht="18" customHeight="1" hidden="1" thickBot="1" thickTop="1">
      <c r="A410" s="252" t="s">
        <v>70</v>
      </c>
      <c r="B410">
        <f>IF(O1=3,P1,0)</f>
        <v>0</v>
      </c>
      <c r="C410">
        <f>IF(O2=3,P2,0)</f>
        <v>0</v>
      </c>
      <c r="D410">
        <f>IF(O3=3,P3,0)</f>
        <v>0</v>
      </c>
      <c r="E410">
        <f>IF(O4=3,P4,0)</f>
        <v>0</v>
      </c>
      <c r="F410">
        <f>IF(O5=3,P5,0)</f>
        <v>0</v>
      </c>
      <c r="G410">
        <f>IF(O6=3,P6,0)</f>
        <v>0</v>
      </c>
      <c r="H410">
        <f>IF(O7=3,P7,0)</f>
        <v>0</v>
      </c>
      <c r="I410">
        <f>IF(O8=3,P8,0)</f>
        <v>0</v>
      </c>
      <c r="J410">
        <f>IF(O9=3,P9,0)</f>
        <v>0</v>
      </c>
      <c r="K410">
        <f>IF(O10=3,P10,0)</f>
        <v>0</v>
      </c>
      <c r="L410">
        <f>IF(O11=3,P11,0)</f>
        <v>0</v>
      </c>
      <c r="M410">
        <f>IF(O12=3,P12,0)</f>
        <v>0</v>
      </c>
      <c r="N410">
        <f>IF(O13=3,P13,0)</f>
        <v>0</v>
      </c>
      <c r="O410">
        <f>IF(O14=3,P14,0)</f>
        <v>0</v>
      </c>
      <c r="P410">
        <f>IF(O15=3,P15,0)</f>
        <v>0</v>
      </c>
      <c r="Q410">
        <f>IF(O16=3,P16,0)</f>
        <v>0</v>
      </c>
      <c r="R410">
        <f>IF(O17=3,P17,0)</f>
        <v>0</v>
      </c>
      <c r="S410">
        <f>IF(O18=3,P18,0)</f>
        <v>0</v>
      </c>
      <c r="T410">
        <f>IF(O19=3,P19,0)</f>
        <v>0</v>
      </c>
      <c r="U410">
        <f>IF(O20=3,P20,0)</f>
        <v>0</v>
      </c>
      <c r="V410">
        <f>IF(O21=3,P21,0)</f>
        <v>0</v>
      </c>
      <c r="W410">
        <f>IF(O22=3,P22,0)</f>
        <v>0</v>
      </c>
      <c r="X410">
        <f>IF(O23=3,P23,0)</f>
        <v>0</v>
      </c>
      <c r="Y410">
        <f>IF(O24=3,P24,0)</f>
        <v>0</v>
      </c>
      <c r="Z410">
        <f>IF(O25=3,P25,0)</f>
        <v>0</v>
      </c>
      <c r="AA410">
        <f>IF(O26=3,P26,0)</f>
        <v>0</v>
      </c>
      <c r="AB410">
        <f>IF(O27=3,P27,0)</f>
        <v>0</v>
      </c>
      <c r="AC410">
        <f>IF(O28=3,P28,0)</f>
        <v>0</v>
      </c>
      <c r="AD410">
        <f>IF(O29=3,P29,0)</f>
        <v>0</v>
      </c>
      <c r="AE410">
        <f>IF(O30=3,P30,0)</f>
        <v>0</v>
      </c>
      <c r="AF410">
        <f>IF(O31=3,P31,0)</f>
        <v>0</v>
      </c>
      <c r="AG410">
        <f>IF(O32=3,P32,0)</f>
        <v>0</v>
      </c>
      <c r="AH410">
        <f>IF(O33=3,P33,0)</f>
        <v>0</v>
      </c>
      <c r="AI410">
        <f>IF(O34=3,P34,0)</f>
        <v>0</v>
      </c>
      <c r="AJ410">
        <f>IF(O35=3,P35,0)</f>
        <v>0</v>
      </c>
      <c r="AK410">
        <f>IF(O36=3,P36,0)</f>
        <v>0</v>
      </c>
      <c r="AL410">
        <f>IF(O37=3,P37,0)</f>
        <v>0</v>
      </c>
      <c r="AM410">
        <f>IF(O38=3,P38,0)</f>
        <v>0</v>
      </c>
      <c r="AN410">
        <f>IF(O39=3,P39,0)</f>
        <v>0</v>
      </c>
      <c r="AO410">
        <f>IF(O40=3,P40,0)</f>
        <v>0</v>
      </c>
      <c r="AP410">
        <f>IF(O41=3,P41,0)</f>
        <v>0</v>
      </c>
      <c r="AQ410">
        <f>IF(O42=3,P42,0)</f>
        <v>0</v>
      </c>
      <c r="AR410">
        <f>IF(O43=3,P43,0)</f>
        <v>0</v>
      </c>
      <c r="AS410">
        <f>IF(O44=3,P44,0)</f>
        <v>0</v>
      </c>
      <c r="AT410">
        <f>IF(O45=3,P45,0)</f>
        <v>0</v>
      </c>
      <c r="AU410">
        <f>IF(O46=3,P46,0)</f>
        <v>0</v>
      </c>
      <c r="AV410">
        <f>IF(O47=3,P47,0)</f>
        <v>0</v>
      </c>
      <c r="AW410">
        <f>IF(O48=3,P48,0)</f>
        <v>0</v>
      </c>
      <c r="AX410">
        <f>IF(O49=3,P49,0)</f>
        <v>0</v>
      </c>
      <c r="AY410">
        <f>IF(O50=3,P50,0)</f>
        <v>0</v>
      </c>
      <c r="AZ410">
        <f>IF(O51=3,P51,0)</f>
        <v>0</v>
      </c>
      <c r="BA410">
        <f>IF(O52=3,P52,0)</f>
        <v>0</v>
      </c>
      <c r="BB410">
        <f>IF(O53=3,P53,0)</f>
        <v>0</v>
      </c>
      <c r="BC410">
        <f>IF(O54=3,P54,0)</f>
        <v>0</v>
      </c>
      <c r="BD410">
        <f>IF(O55=3,P55,0)</f>
        <v>0</v>
      </c>
      <c r="BE410">
        <f>IF(O56=3,P56,0)</f>
        <v>0</v>
      </c>
      <c r="BF410">
        <f>IF(O57=3,P57,0)</f>
        <v>0</v>
      </c>
      <c r="BG410">
        <f>IF(O58=3,P58,0)</f>
        <v>0</v>
      </c>
      <c r="BH410">
        <f>IF(O59=3,P59,0)</f>
        <v>0</v>
      </c>
      <c r="BI410">
        <f>IF(O60=3,P60,0)</f>
        <v>0</v>
      </c>
      <c r="BJ410">
        <f>IF(O61=3,P61,0)</f>
        <v>0</v>
      </c>
      <c r="BK410">
        <f>IF(O62=3,P62,0)</f>
        <v>0</v>
      </c>
      <c r="BL410">
        <f>IF(O63=3,P63,0)</f>
        <v>0</v>
      </c>
      <c r="BM410">
        <f>IF(O64=3,P64,0)</f>
        <v>0</v>
      </c>
      <c r="BN410">
        <f>IF(O65=3,P65,0)</f>
        <v>0</v>
      </c>
      <c r="BO410">
        <f>IF(O66=3,P66,0)</f>
        <v>0</v>
      </c>
      <c r="BP410">
        <f>IF(O67=3,P67,0)</f>
        <v>0</v>
      </c>
      <c r="BQ410">
        <f>IF(O68=3,P68,0)</f>
        <v>0</v>
      </c>
      <c r="BR410">
        <f>IF(O69=3,P69,0)</f>
        <v>0</v>
      </c>
      <c r="BS410">
        <f>IF(O70=3,P70,0)</f>
        <v>0</v>
      </c>
      <c r="BT410">
        <f>IF(O71=3,P71,0)</f>
        <v>0</v>
      </c>
      <c r="BU410">
        <f>IF(O72=3,P72,0)</f>
        <v>0</v>
      </c>
      <c r="BV410">
        <f>IF(O73=3,P73,0)</f>
        <v>0</v>
      </c>
      <c r="BW410">
        <f>IF(O74=3,P74,0)</f>
        <v>0</v>
      </c>
      <c r="BX410">
        <f>IF(O75=3,P75,0)</f>
        <v>0</v>
      </c>
      <c r="BY410">
        <f>IF(O76=3,P76,0)</f>
        <v>0</v>
      </c>
      <c r="BZ410">
        <f>IF(O77=3,P77,0)</f>
        <v>0</v>
      </c>
      <c r="CA410">
        <f>IF(O78=3,P78,0)</f>
        <v>0</v>
      </c>
      <c r="CB410">
        <f>IF(O79=3,P79,0)</f>
        <v>0</v>
      </c>
      <c r="CC410">
        <f>IF(O80=3,P80,0)</f>
        <v>0</v>
      </c>
      <c r="CD410">
        <f>IF(O81=3,P81,0)</f>
        <v>0</v>
      </c>
      <c r="CE410">
        <f>IF(O82=3,P82,0)</f>
        <v>0</v>
      </c>
      <c r="CF410">
        <f>IF(O83=3,P83,0)</f>
        <v>0</v>
      </c>
      <c r="CG410">
        <f>IF(O84=3,P84,0)</f>
        <v>0</v>
      </c>
      <c r="CH410">
        <f>IF(O85=3,P85,0)</f>
        <v>0</v>
      </c>
      <c r="CI410">
        <f>IF(O86=3,P86,0)</f>
        <v>0</v>
      </c>
      <c r="CJ410">
        <f>IF(O87=3,P87,0)</f>
        <v>0</v>
      </c>
      <c r="CK410">
        <f>IF(O88=3,P88,0)</f>
        <v>0</v>
      </c>
      <c r="CL410">
        <f>IF(O89=3,P89,0)</f>
        <v>0</v>
      </c>
      <c r="CM410">
        <f>IF(O90=3,P90,0)</f>
        <v>0</v>
      </c>
      <c r="CN410">
        <f>IF(O91=3,P91,0)</f>
        <v>0</v>
      </c>
      <c r="CO410">
        <f>IF(O92=3,P92,0)</f>
        <v>0</v>
      </c>
      <c r="CP410">
        <f>IF(O93=3,P93,0)</f>
        <v>0</v>
      </c>
      <c r="CQ410">
        <f>IF(O94=3,P94,0)</f>
        <v>0</v>
      </c>
      <c r="CR410">
        <f>IF(O95=3,P95,0)</f>
        <v>0</v>
      </c>
      <c r="CS410">
        <f>IF(O96=3,P96,0)</f>
        <v>0</v>
      </c>
      <c r="CT410">
        <f>IF(O97=3,P97,0)</f>
        <v>0</v>
      </c>
      <c r="CU410">
        <f>IF(O98=3,P98,0)</f>
        <v>0</v>
      </c>
      <c r="CV410">
        <f>IF(O99=3,P99,0)</f>
        <v>0</v>
      </c>
      <c r="CW410">
        <f>IF(O100=3,P100,0)</f>
        <v>0</v>
      </c>
      <c r="CX410">
        <f>IF(O101=3,P101,0)</f>
        <v>0</v>
      </c>
      <c r="CY410">
        <f>IF(O102=3,P102,0)</f>
        <v>0</v>
      </c>
      <c r="CZ410">
        <f>IF(O103=3,P103,0)</f>
        <v>0</v>
      </c>
      <c r="DA410">
        <f>IF(O104=3,P104,0)</f>
        <v>0</v>
      </c>
      <c r="DB410">
        <f>IF(O105=3,P105,0)</f>
        <v>0</v>
      </c>
      <c r="DC410">
        <f>IF(O106=3,P106,0)</f>
        <v>0</v>
      </c>
      <c r="DD410">
        <f>IF(O107=3,P107,0)</f>
        <v>0</v>
      </c>
      <c r="DE410">
        <f>IF(O108=3,P108,0)</f>
        <v>0</v>
      </c>
      <c r="DF410">
        <f>IF(O109=3,P109,0)</f>
        <v>0</v>
      </c>
      <c r="DG410">
        <f>IF(O110=3,P110,0)</f>
        <v>0</v>
      </c>
      <c r="DH410">
        <f>IF(O111=3,P111,0)</f>
        <v>0</v>
      </c>
      <c r="DI410">
        <f>IF(O112=3,P112,0)</f>
        <v>0</v>
      </c>
      <c r="DJ410">
        <f>IF(O113=3,P113,0)</f>
        <v>0</v>
      </c>
      <c r="DK410">
        <f>IF(O114=3,P114,0)</f>
        <v>0</v>
      </c>
      <c r="DL410">
        <f>IF(O115=3,P115,0)</f>
        <v>0</v>
      </c>
      <c r="DM410">
        <f>IF(O116=3,P116,0)</f>
        <v>0</v>
      </c>
      <c r="DN410">
        <f>IF(O117=3,P117,0)</f>
        <v>0</v>
      </c>
      <c r="DO410">
        <f>IF(O118=3,P118,0)</f>
        <v>0</v>
      </c>
      <c r="DP410">
        <f>IF(O119=3,P119,0)</f>
        <v>0</v>
      </c>
      <c r="DQ410">
        <f>IF(O120=3,P120,0)</f>
        <v>0</v>
      </c>
      <c r="DR410">
        <f>IF(O121=3,P121,0)</f>
        <v>0</v>
      </c>
      <c r="DS410">
        <f>IF(O122=3,P122,0)</f>
        <v>0</v>
      </c>
      <c r="DT410">
        <f>IF(O123=3,P123,0)</f>
        <v>0</v>
      </c>
      <c r="DU410">
        <f>IF(O124=3,P124,0)</f>
        <v>0</v>
      </c>
      <c r="DV410">
        <f>IF(O125=3,P125,0)</f>
        <v>0</v>
      </c>
      <c r="DW410">
        <f>IF(O126=3,P126,0)</f>
        <v>0</v>
      </c>
      <c r="DX410">
        <f>IF(O127=3,P127,0)</f>
        <v>0</v>
      </c>
      <c r="DY410">
        <f>IF(O128=3,P128,0)</f>
        <v>0</v>
      </c>
      <c r="DZ410" s="289">
        <f>SUM(B410:DY410)</f>
        <v>0</v>
      </c>
    </row>
    <row r="411" spans="1:130" ht="18" customHeight="1" hidden="1" thickBot="1" thickTop="1">
      <c r="A411" s="252" t="s">
        <v>109</v>
      </c>
      <c r="B411">
        <f>IF(O1=4,P1,0)</f>
        <v>0</v>
      </c>
      <c r="C411">
        <f>IF(O2=4,P2,0)</f>
        <v>0</v>
      </c>
      <c r="D411">
        <f>IF(O3=4,P3,0)</f>
        <v>0</v>
      </c>
      <c r="E411">
        <f>IF(O4=4,P4,0)</f>
        <v>0</v>
      </c>
      <c r="F411">
        <f>IF(O5=4,P5,0)</f>
        <v>0</v>
      </c>
      <c r="G411">
        <f>IF(O6=4,P6,0)</f>
        <v>0</v>
      </c>
      <c r="H411">
        <f>IF(O7=4,P7,0)</f>
        <v>0</v>
      </c>
      <c r="I411">
        <f>IF(O8=4,P8,0)</f>
        <v>0</v>
      </c>
      <c r="J411">
        <f>IF(O9=4,P9,0)</f>
        <v>0</v>
      </c>
      <c r="K411">
        <f>IF(O10=4,P10,0)</f>
        <v>0</v>
      </c>
      <c r="L411">
        <f>IF(O11=4,P11,0)</f>
        <v>0</v>
      </c>
      <c r="M411">
        <f>IF(O12=4,P12,0)</f>
        <v>0</v>
      </c>
      <c r="N411">
        <f>IF(O13=4,P13,0)</f>
        <v>0</v>
      </c>
      <c r="O411">
        <f>IF(O14=4,P14,0)</f>
        <v>0</v>
      </c>
      <c r="P411">
        <f>IF(O15=4,P15,0)</f>
        <v>0</v>
      </c>
      <c r="Q411">
        <f>IF(O16=4,P16,0)</f>
        <v>0</v>
      </c>
      <c r="R411">
        <f>IF(O17=4,P17,0)</f>
        <v>0</v>
      </c>
      <c r="S411">
        <f>IF(O18=4,P18,0)</f>
        <v>0</v>
      </c>
      <c r="T411">
        <f>IF(O19=4,P19,0)</f>
        <v>0</v>
      </c>
      <c r="U411">
        <f>IF(O20=4,P20,0)</f>
        <v>0</v>
      </c>
      <c r="V411">
        <f>IF(O21=4,P21,0)</f>
        <v>0</v>
      </c>
      <c r="W411">
        <f>IF(O22=4,P22,0)</f>
        <v>0</v>
      </c>
      <c r="X411">
        <f>IF(O23=4,P23,0)</f>
        <v>0</v>
      </c>
      <c r="Y411">
        <f>IF(O24=4,P24,0)</f>
        <v>0</v>
      </c>
      <c r="Z411">
        <f>IF(O25=4,P25,0)</f>
        <v>0</v>
      </c>
      <c r="AA411">
        <f>IF(O26=4,P26,0)</f>
        <v>0</v>
      </c>
      <c r="AB411">
        <f>IF(O27=4,P27,0)</f>
        <v>0</v>
      </c>
      <c r="AC411">
        <f>IF(O28=4,P28,0)</f>
        <v>0</v>
      </c>
      <c r="AD411">
        <f>IF(O29=4,P29,0)</f>
        <v>0</v>
      </c>
      <c r="AE411">
        <f>IF(O30=4,P30,0)</f>
        <v>0</v>
      </c>
      <c r="AF411">
        <f>IF(O31=4,P31,0)</f>
        <v>0</v>
      </c>
      <c r="AG411">
        <f>IF(O32=4,P32,0)</f>
        <v>0</v>
      </c>
      <c r="AH411">
        <f>IF(O33=4,P33,0)</f>
        <v>0</v>
      </c>
      <c r="AI411">
        <f>IF(O34=4,P34,0)</f>
        <v>0</v>
      </c>
      <c r="AJ411">
        <f>IF(O35=4,P35,0)</f>
        <v>0</v>
      </c>
      <c r="AK411">
        <f>IF(O36=4,P36,0)</f>
        <v>0</v>
      </c>
      <c r="AL411">
        <f>IF(O37=4,P37,0)</f>
        <v>0</v>
      </c>
      <c r="AM411">
        <f>IF(O38=4,P38,0)</f>
        <v>0</v>
      </c>
      <c r="AN411">
        <f>IF(O39=4,P39,0)</f>
        <v>0</v>
      </c>
      <c r="AO411">
        <f>IF(O40=4,P40,0)</f>
        <v>0</v>
      </c>
      <c r="AP411">
        <f>IF(O41=4,P41,0)</f>
        <v>0</v>
      </c>
      <c r="AQ411">
        <f>IF(O42=4,P42,0)</f>
        <v>0</v>
      </c>
      <c r="AR411">
        <f>IF(O43=4,P43,0)</f>
        <v>0</v>
      </c>
      <c r="AS411">
        <f>IF(O44=4,P44,0)</f>
        <v>0</v>
      </c>
      <c r="AT411">
        <f>IF(O45=4,P45,0)</f>
        <v>0</v>
      </c>
      <c r="AU411">
        <f>IF(O46=4,P46,0)</f>
        <v>0</v>
      </c>
      <c r="AV411">
        <f>IF(O47=4,P47,0)</f>
        <v>0</v>
      </c>
      <c r="AW411">
        <f>IF(O48=4,P48,0)</f>
        <v>0</v>
      </c>
      <c r="AX411">
        <f>IF(O49=4,P49,0)</f>
        <v>0</v>
      </c>
      <c r="AY411">
        <f>IF(O50=4,P50,0)</f>
        <v>0</v>
      </c>
      <c r="AZ411">
        <f>IF(O51=4,P51,0)</f>
        <v>0</v>
      </c>
      <c r="BA411">
        <f>IF(O52=4,P52,0)</f>
        <v>0</v>
      </c>
      <c r="BB411">
        <f>IF(O53=4,P53,0)</f>
        <v>0</v>
      </c>
      <c r="BC411">
        <f>IF(O54=4,P54,0)</f>
        <v>0</v>
      </c>
      <c r="BD411">
        <f>IF(O55=4,P55,0)</f>
        <v>0</v>
      </c>
      <c r="BE411">
        <f>IF(O56=4,P56,0)</f>
        <v>0</v>
      </c>
      <c r="BF411">
        <f>IF(O57=4,P57,0)</f>
        <v>0</v>
      </c>
      <c r="BG411">
        <f>IF(O58=4,P58,0)</f>
        <v>0</v>
      </c>
      <c r="BH411">
        <f>IF(O59=4,P59,0)</f>
        <v>0</v>
      </c>
      <c r="BI411">
        <f>IF(O60=4,P60,0)</f>
        <v>0</v>
      </c>
      <c r="BJ411">
        <f>IF(O61=4,P61,0)</f>
        <v>0</v>
      </c>
      <c r="BK411">
        <f>IF(O62=4,P62,0)</f>
        <v>0</v>
      </c>
      <c r="BL411">
        <f>IF(O63=4,P63,0)</f>
        <v>0</v>
      </c>
      <c r="BM411">
        <f>IF(O64=4,P64,0)</f>
        <v>0</v>
      </c>
      <c r="BN411">
        <f>IF(O65=4,P65,0)</f>
        <v>0</v>
      </c>
      <c r="BO411">
        <f>IF(O66=4,P66,0)</f>
        <v>0</v>
      </c>
      <c r="BP411">
        <f>IF(O67=4,P67,0)</f>
        <v>0</v>
      </c>
      <c r="BQ411">
        <f>IF(O68=4,P68,0)</f>
        <v>0</v>
      </c>
      <c r="BR411">
        <f>IF(O69=4,P69,0)</f>
        <v>0</v>
      </c>
      <c r="BS411">
        <f>IF(O70=4,P70,0)</f>
        <v>0</v>
      </c>
      <c r="BT411">
        <f>IF(O71=4,P71,0)</f>
        <v>0</v>
      </c>
      <c r="BU411">
        <f>IF(O72=4,P72,0)</f>
        <v>0</v>
      </c>
      <c r="BV411">
        <f>IF(O73=4,P73,0)</f>
        <v>0</v>
      </c>
      <c r="BW411">
        <f>IF(O74=4,P74,0)</f>
        <v>0</v>
      </c>
      <c r="BX411">
        <f>IF(O75=4,P75,0)</f>
        <v>0</v>
      </c>
      <c r="BY411">
        <f>IF(O76=4,P76,0)</f>
        <v>0</v>
      </c>
      <c r="BZ411">
        <f>IF(O77=4,P77,0)</f>
        <v>0</v>
      </c>
      <c r="CA411">
        <f>IF(O78=4,P78,0)</f>
        <v>0</v>
      </c>
      <c r="CB411">
        <f>IF(O79=4,P79,0)</f>
        <v>0</v>
      </c>
      <c r="CC411">
        <f>IF(O80=4,P80,0)</f>
        <v>0</v>
      </c>
      <c r="CD411">
        <f>IF(O81=4,P81,0)</f>
        <v>0</v>
      </c>
      <c r="CE411">
        <f>IF(O82=4,P82,0)</f>
        <v>0</v>
      </c>
      <c r="CF411">
        <f>IF(O83=4,P83,0)</f>
        <v>0</v>
      </c>
      <c r="CG411">
        <f>IF(O84=4,P84,0)</f>
        <v>0</v>
      </c>
      <c r="CH411">
        <f>IF(O85=4,P85,0)</f>
        <v>0</v>
      </c>
      <c r="CI411">
        <f>IF(O86=4,P86,0)</f>
        <v>0</v>
      </c>
      <c r="CJ411">
        <f>IF(O87=4,P87,0)</f>
        <v>0</v>
      </c>
      <c r="CK411">
        <f>IF(O88=4,P88,0)</f>
        <v>0</v>
      </c>
      <c r="CL411">
        <f>IF(O89=4,P89,0)</f>
        <v>0</v>
      </c>
      <c r="CM411">
        <f>IF(O90=4,P90,0)</f>
        <v>0</v>
      </c>
      <c r="CN411">
        <f>IF(O91=4,P91,0)</f>
        <v>0</v>
      </c>
      <c r="CO411">
        <f>IF(O92=4,P92,0)</f>
        <v>0</v>
      </c>
      <c r="CP411">
        <f>IF(O93=4,P93,0)</f>
        <v>0</v>
      </c>
      <c r="CQ411">
        <f>IF(O94=4,P94,0)</f>
        <v>0</v>
      </c>
      <c r="CR411">
        <f>IF(O95=4,P95,0)</f>
        <v>0</v>
      </c>
      <c r="CS411">
        <f>IF(O96=4,P96,0)</f>
        <v>0</v>
      </c>
      <c r="CT411">
        <f>IF(O97=4,P97,0)</f>
        <v>0</v>
      </c>
      <c r="CU411">
        <f>IF(O98=4,P98,0)</f>
        <v>0</v>
      </c>
      <c r="CV411">
        <f>IF(O99=4,P99,0)</f>
        <v>0</v>
      </c>
      <c r="CW411">
        <f>IF(O100=4,P100,0)</f>
        <v>0</v>
      </c>
      <c r="CX411">
        <f>IF(O101=4,P101,0)</f>
        <v>0</v>
      </c>
      <c r="CY411">
        <f>IF(O102=4,P102,0)</f>
        <v>0</v>
      </c>
      <c r="CZ411">
        <f>IF(O103=4,P103,0)</f>
        <v>0</v>
      </c>
      <c r="DA411">
        <f>IF(O104=4,P104,0)</f>
        <v>0</v>
      </c>
      <c r="DB411">
        <f>IF(O105=4,P105,0)</f>
        <v>0</v>
      </c>
      <c r="DC411">
        <f>IF(O106=4,P106,0)</f>
        <v>0</v>
      </c>
      <c r="DD411">
        <f>IF(O107=4,P107,0)</f>
        <v>0</v>
      </c>
      <c r="DE411">
        <f>IF(O108=4,P108,0)</f>
        <v>0</v>
      </c>
      <c r="DF411">
        <f>IF(O109=4,P109,0)</f>
        <v>0</v>
      </c>
      <c r="DG411">
        <f>IF(O110=4,P110,0)</f>
        <v>0</v>
      </c>
      <c r="DH411">
        <f>IF(O111=4,P111,0)</f>
        <v>0</v>
      </c>
      <c r="DI411">
        <f>IF(O112=4,P112,0)</f>
        <v>0</v>
      </c>
      <c r="DJ411">
        <f>IF(O113=4,P113,0)</f>
        <v>0</v>
      </c>
      <c r="DK411">
        <f>IF(O114=4,P114,0)</f>
        <v>0</v>
      </c>
      <c r="DL411">
        <f>IF(O115=4,P115,0)</f>
        <v>0</v>
      </c>
      <c r="DM411">
        <f>IF(O116=4,P116,0)</f>
        <v>0</v>
      </c>
      <c r="DN411">
        <f>IF(O117=4,P117,0)</f>
        <v>0</v>
      </c>
      <c r="DO411">
        <f>IF(O118=4,P118,0)</f>
        <v>0</v>
      </c>
      <c r="DP411">
        <f>IF(O119=4,P119,0)</f>
        <v>0</v>
      </c>
      <c r="DQ411">
        <f>IF(O120=4,P120,0)</f>
        <v>0</v>
      </c>
      <c r="DR411">
        <f>IF(O121=4,P121,0)</f>
        <v>0</v>
      </c>
      <c r="DS411">
        <f>IF(O122=4,P122,0)</f>
        <v>0</v>
      </c>
      <c r="DT411">
        <f>IF(O123=4,P123,0)</f>
        <v>0</v>
      </c>
      <c r="DU411">
        <f>IF(O124=4,P124,0)</f>
        <v>0</v>
      </c>
      <c r="DV411">
        <f>IF(O125=4,P125,0)</f>
        <v>0</v>
      </c>
      <c r="DW411">
        <f>IF(O126=4,P126,0)</f>
        <v>0</v>
      </c>
      <c r="DX411">
        <f>IF(O127=4,P127,0)</f>
        <v>0</v>
      </c>
      <c r="DY411">
        <f>IF(O128=4,P128,0)</f>
        <v>0</v>
      </c>
      <c r="DZ411" s="289">
        <f>SUM(B411:DY411)</f>
        <v>0</v>
      </c>
    </row>
    <row r="412" spans="1:130" ht="18" customHeight="1" hidden="1" thickBot="1" thickTop="1">
      <c r="A412" s="252" t="s">
        <v>30</v>
      </c>
      <c r="B412">
        <f>IF(O1=5,P1,0)</f>
        <v>0</v>
      </c>
      <c r="C412">
        <f>IF(O2=5,P2,0)</f>
        <v>0</v>
      </c>
      <c r="D412">
        <f>IF(O3=5,P3,0)</f>
        <v>0</v>
      </c>
      <c r="E412">
        <f>IF(O4=5,P4,0)</f>
        <v>0</v>
      </c>
      <c r="F412">
        <f>IF(O5=5,P5,0)</f>
        <v>0</v>
      </c>
      <c r="G412">
        <f>IF(O6=5,P6,0)</f>
        <v>0</v>
      </c>
      <c r="H412">
        <f>IF(O7=5,P7,0)</f>
        <v>0</v>
      </c>
      <c r="I412">
        <f>IF(O8=5,P8,0)</f>
        <v>0</v>
      </c>
      <c r="J412">
        <f>IF(O9=5,P9,0)</f>
        <v>0</v>
      </c>
      <c r="K412">
        <f>IF(O10=5,P10,0)</f>
        <v>0</v>
      </c>
      <c r="L412">
        <f>IF(O11=5,P11,0)</f>
        <v>0</v>
      </c>
      <c r="M412">
        <f>IF(O12=5,P12,0)</f>
        <v>0</v>
      </c>
      <c r="N412">
        <f>IF(O13=5,P13,0)</f>
        <v>0</v>
      </c>
      <c r="O412">
        <f>IF(O14=5,P14,0)</f>
        <v>0</v>
      </c>
      <c r="P412">
        <f>IF(O15=5,P15,0)</f>
        <v>0</v>
      </c>
      <c r="Q412">
        <f>IF(O16=5,P16,0)</f>
        <v>0</v>
      </c>
      <c r="R412">
        <f>IF(O17=5,P17,0)</f>
        <v>0</v>
      </c>
      <c r="S412">
        <f>IF(O18=5,P18,0)</f>
        <v>0</v>
      </c>
      <c r="T412">
        <f>IF(O19=5,P19,0)</f>
        <v>0</v>
      </c>
      <c r="U412">
        <f>IF(O20=5,P20,0)</f>
        <v>0</v>
      </c>
      <c r="V412">
        <f>IF(O21=5,P21,0)</f>
        <v>0</v>
      </c>
      <c r="W412">
        <f>IF(O22=5,P22,0)</f>
        <v>0</v>
      </c>
      <c r="X412">
        <f>IF(O23=5,P23,0)</f>
        <v>0</v>
      </c>
      <c r="Y412">
        <f>IF(O24=5,P24,0)</f>
        <v>0</v>
      </c>
      <c r="Z412">
        <f>IF(O25=5,P25,0)</f>
        <v>0</v>
      </c>
      <c r="AA412">
        <f>IF(O26=5,P26,0)</f>
        <v>0</v>
      </c>
      <c r="AB412">
        <f>IF(O27=5,P27,0)</f>
        <v>0</v>
      </c>
      <c r="AC412">
        <f>IF(O28=5,P28,0)</f>
        <v>0</v>
      </c>
      <c r="AD412">
        <f>IF(O29=5,P29,0)</f>
        <v>0</v>
      </c>
      <c r="AE412">
        <f>IF(O30=5,P30,0)</f>
        <v>0</v>
      </c>
      <c r="AF412">
        <f>IF(O31=5,P31,0)</f>
        <v>0</v>
      </c>
      <c r="AG412">
        <f>IF(O32=5,P32,0)</f>
        <v>0</v>
      </c>
      <c r="AH412">
        <f>IF(O33=5,P33,0)</f>
        <v>0</v>
      </c>
      <c r="AI412">
        <f>IF(O34=5,P34,0)</f>
        <v>0</v>
      </c>
      <c r="AJ412">
        <f>IF(O35=5,P35,0)</f>
        <v>0</v>
      </c>
      <c r="AK412">
        <f>IF(O36=5,P36,0)</f>
        <v>0</v>
      </c>
      <c r="AL412">
        <f>IF(O37=5,P37,0)</f>
        <v>0</v>
      </c>
      <c r="AM412">
        <f>IF(O38=5,P38,0)</f>
        <v>0</v>
      </c>
      <c r="AN412">
        <f>IF(O39=5,P39,0)</f>
        <v>0</v>
      </c>
      <c r="AO412">
        <f>IF(O40=5,P40,0)</f>
        <v>0</v>
      </c>
      <c r="AP412">
        <f>IF(O41=5,P41,0)</f>
        <v>0</v>
      </c>
      <c r="AQ412">
        <f>IF(O42=5,P42,0)</f>
        <v>0</v>
      </c>
      <c r="AR412">
        <f>IF(O43=5,P43,0)</f>
        <v>0</v>
      </c>
      <c r="AS412">
        <f>IF(O44=5,P44,0)</f>
        <v>0</v>
      </c>
      <c r="AT412">
        <f>IF(O45=5,P45,0)</f>
        <v>0</v>
      </c>
      <c r="AU412">
        <f>IF(O46=5,P46,0)</f>
        <v>0</v>
      </c>
      <c r="AV412">
        <f>IF(O47=5,P47,0)</f>
        <v>0</v>
      </c>
      <c r="AW412">
        <f>IF(O48=5,P48,0)</f>
        <v>0</v>
      </c>
      <c r="AX412">
        <f>IF(O49=5,P49,0)</f>
        <v>0</v>
      </c>
      <c r="AY412">
        <f>IF(O50=5,P50,0)</f>
        <v>0</v>
      </c>
      <c r="AZ412">
        <f>IF(O51=5,P51,0)</f>
        <v>0</v>
      </c>
      <c r="BA412">
        <f>IF(O52=5,P52,0)</f>
        <v>0</v>
      </c>
      <c r="BB412">
        <f>IF(O53=5,P53,0)</f>
        <v>0</v>
      </c>
      <c r="BC412">
        <f>IF(O54=5,P54,0)</f>
        <v>0</v>
      </c>
      <c r="BD412">
        <f>IF(O55=5,P55,0)</f>
        <v>0</v>
      </c>
      <c r="BE412">
        <f>IF(O56=5,P56,0)</f>
        <v>0</v>
      </c>
      <c r="BF412">
        <f>IF(O57=5,P57,0)</f>
        <v>0</v>
      </c>
      <c r="BG412">
        <f>IF(O58=5,P58,0)</f>
        <v>0</v>
      </c>
      <c r="BH412">
        <f>IF(O59=5,P59,0)</f>
        <v>0</v>
      </c>
      <c r="BI412">
        <f>IF(O60=5,P60,0)</f>
        <v>0</v>
      </c>
      <c r="BJ412">
        <f>IF(O61=5,P61,0)</f>
        <v>0</v>
      </c>
      <c r="BK412">
        <f>IF(O62=5,P62,0)</f>
        <v>0</v>
      </c>
      <c r="BL412">
        <f>IF(O63=5,P63,0)</f>
        <v>0</v>
      </c>
      <c r="BM412">
        <f>IF(O64=5,P64,0)</f>
        <v>0</v>
      </c>
      <c r="BN412">
        <f>IF(O65=5,P65,0)</f>
        <v>0</v>
      </c>
      <c r="BO412">
        <f>IF(O66=5,P66,0)</f>
        <v>0</v>
      </c>
      <c r="BP412">
        <f>IF(O67=5,P67,0)</f>
        <v>0</v>
      </c>
      <c r="BQ412">
        <f>IF(O68=5,P68,0)</f>
        <v>0</v>
      </c>
      <c r="BR412">
        <f>IF(O69=5,P69,0)</f>
        <v>0</v>
      </c>
      <c r="BS412">
        <f>IF(O70=5,P70,0)</f>
        <v>0</v>
      </c>
      <c r="BT412">
        <f>IF(O71=5,P71,0)</f>
        <v>0</v>
      </c>
      <c r="BU412">
        <f>IF(O72=5,P72,0)</f>
        <v>0</v>
      </c>
      <c r="BV412">
        <f>IF(O73=5,P73,0)</f>
        <v>0</v>
      </c>
      <c r="BW412">
        <f>IF(O74=5,P74,0)</f>
        <v>0</v>
      </c>
      <c r="BX412">
        <f>IF(O75=5,P75,0)</f>
        <v>0</v>
      </c>
      <c r="BY412">
        <f>IF(O76=5,P76,0)</f>
        <v>0</v>
      </c>
      <c r="BZ412">
        <f>IF(O77=5,P77,0)</f>
        <v>0</v>
      </c>
      <c r="CA412">
        <f>IF(O78=5,P78,0)</f>
        <v>0</v>
      </c>
      <c r="CB412">
        <f>IF(O79=5,P79,0)</f>
        <v>0</v>
      </c>
      <c r="CC412">
        <f>IF(O80=5,P80,0)</f>
        <v>0</v>
      </c>
      <c r="CD412">
        <f>IF(O81=5,P81,0)</f>
        <v>0</v>
      </c>
      <c r="CE412">
        <f>IF(O82=5,P82,0)</f>
        <v>0</v>
      </c>
      <c r="CF412">
        <f>IF(O83=5,P83,0)</f>
        <v>0</v>
      </c>
      <c r="CG412">
        <f>IF(O84=5,P84,0)</f>
        <v>0</v>
      </c>
      <c r="CH412">
        <f>IF(O85=5,P85,0)</f>
        <v>0</v>
      </c>
      <c r="CI412">
        <f>IF(O86=5,P86,0)</f>
        <v>0</v>
      </c>
      <c r="CJ412">
        <f>IF(O87=5,P87,0)</f>
        <v>0</v>
      </c>
      <c r="CK412">
        <f>IF(O88=5,P88,0)</f>
        <v>0</v>
      </c>
      <c r="CL412">
        <f>IF(O89=5,P89,0)</f>
        <v>0</v>
      </c>
      <c r="CM412">
        <f>IF(O90=5,P90,0)</f>
        <v>0</v>
      </c>
      <c r="CN412">
        <f>IF(O91=5,P91,0)</f>
        <v>0</v>
      </c>
      <c r="CO412">
        <f>IF(O92=5,P92,0)</f>
        <v>0</v>
      </c>
      <c r="CP412">
        <f>IF(O93=5,P93,0)</f>
        <v>0</v>
      </c>
      <c r="CQ412">
        <f>IF(O94=5,P94,0)</f>
        <v>0</v>
      </c>
      <c r="CR412">
        <f>IF(O95=5,P95,0)</f>
        <v>0</v>
      </c>
      <c r="CS412">
        <f>IF(O96=5,P96,0)</f>
        <v>0</v>
      </c>
      <c r="CT412">
        <f>IF(O97=5,P97,0)</f>
        <v>0</v>
      </c>
      <c r="CU412">
        <f>IF(O98=5,P98,0)</f>
        <v>0</v>
      </c>
      <c r="CV412">
        <f>IF(O99=5,P99,0)</f>
        <v>0</v>
      </c>
      <c r="CW412">
        <f>IF(O100=5,P100,0)</f>
        <v>0</v>
      </c>
      <c r="CX412">
        <f>IF(O101=5,P101,0)</f>
        <v>0</v>
      </c>
      <c r="CY412">
        <f>IF(O102=5,P102,0)</f>
        <v>0</v>
      </c>
      <c r="CZ412">
        <f>IF(O103=5,P103,0)</f>
        <v>0</v>
      </c>
      <c r="DA412">
        <f>IF(O104=5,P104,0)</f>
        <v>0</v>
      </c>
      <c r="DB412">
        <f>IF(O105=5,P105,0)</f>
        <v>0</v>
      </c>
      <c r="DC412">
        <f>IF(O106=5,P106,0)</f>
        <v>0</v>
      </c>
      <c r="DD412">
        <f>IF(O107=5,P107,0)</f>
        <v>0</v>
      </c>
      <c r="DE412">
        <f>IF(O108=5,P108,0)</f>
        <v>0</v>
      </c>
      <c r="DF412">
        <f>IF(O109=5,P109,0)</f>
        <v>0</v>
      </c>
      <c r="DG412">
        <f>IF(O110=5,P110,0)</f>
        <v>0</v>
      </c>
      <c r="DH412">
        <f>IF(O111=5,P111,0)</f>
        <v>0</v>
      </c>
      <c r="DI412">
        <f>IF(O112=5,P112,0)</f>
        <v>0</v>
      </c>
      <c r="DJ412">
        <f>IF(O113=5,P113,0)</f>
        <v>0</v>
      </c>
      <c r="DK412">
        <f>IF(O114=5,P114,0)</f>
        <v>0</v>
      </c>
      <c r="DL412">
        <f>IF(O115=5,P115,0)</f>
        <v>0</v>
      </c>
      <c r="DM412">
        <f>IF(O116=5,P116,0)</f>
        <v>0</v>
      </c>
      <c r="DN412">
        <f>IF(O117=5,P117,0)</f>
        <v>0</v>
      </c>
      <c r="DO412">
        <f>IF(O118=5,P118,0)</f>
        <v>0</v>
      </c>
      <c r="DP412">
        <f>IF(O119=5,P119,0)</f>
        <v>0</v>
      </c>
      <c r="DQ412">
        <f>IF(O120=5,P120,0)</f>
        <v>0</v>
      </c>
      <c r="DR412">
        <f>IF(O121=5,P121,0)</f>
        <v>0</v>
      </c>
      <c r="DS412">
        <f>IF(O122=5,P122,0)</f>
        <v>0</v>
      </c>
      <c r="DT412">
        <f>IF(O123=5,P123,0)</f>
        <v>0</v>
      </c>
      <c r="DU412">
        <f>IF(O124=5,P124,0)</f>
        <v>0</v>
      </c>
      <c r="DV412">
        <f>IF(O125=5,P125,0)</f>
        <v>0</v>
      </c>
      <c r="DW412">
        <f>IF(O126=5,P126,0)</f>
        <v>0</v>
      </c>
      <c r="DX412">
        <f>IF(O127=5,P127,0)</f>
        <v>0</v>
      </c>
      <c r="DY412">
        <f>IF(O128=5,P128,0)</f>
        <v>0</v>
      </c>
      <c r="DZ412" s="289">
        <f>SUM(B412:DY412)</f>
        <v>0</v>
      </c>
    </row>
    <row r="413" spans="1:130" ht="18" customHeight="1" hidden="1" thickBot="1" thickTop="1">
      <c r="A413" s="252" t="s">
        <v>72</v>
      </c>
      <c r="B413">
        <f>IF(O1=6,P1,0)</f>
        <v>0</v>
      </c>
      <c r="C413">
        <f>IF(O2=6,P2,0)</f>
        <v>0</v>
      </c>
      <c r="D413">
        <f>IF(O3=6,P3,0)</f>
        <v>0</v>
      </c>
      <c r="E413">
        <f>IF(O4=6,P4,0)</f>
        <v>0</v>
      </c>
      <c r="F413">
        <f>IF(O5=6,P5,0)</f>
        <v>0</v>
      </c>
      <c r="G413">
        <f>IF(O6=6,P6,0)</f>
        <v>0</v>
      </c>
      <c r="H413">
        <f>IF(O7=6,P7,0)</f>
        <v>0</v>
      </c>
      <c r="I413">
        <f>IF(O8=6,P8,0)</f>
        <v>0</v>
      </c>
      <c r="J413">
        <f>IF(O9=6,P9,0)</f>
        <v>0</v>
      </c>
      <c r="K413">
        <f>IF(O10=6,P10,0)</f>
        <v>0</v>
      </c>
      <c r="L413">
        <f>IF(O11=6,P11,0)</f>
        <v>0</v>
      </c>
      <c r="M413">
        <f>IF(O12=6,P12,0)</f>
        <v>0</v>
      </c>
      <c r="N413">
        <f>IF(O13=6,P13,0)</f>
        <v>0</v>
      </c>
      <c r="O413">
        <f>IF(O14=6,P14,0)</f>
        <v>0</v>
      </c>
      <c r="P413">
        <f>IF(O15=6,P15,0)</f>
        <v>0</v>
      </c>
      <c r="Q413">
        <f>IF(O16=6,P16,0)</f>
        <v>0</v>
      </c>
      <c r="R413">
        <f>IF(O17=6,P17,0)</f>
        <v>0</v>
      </c>
      <c r="S413">
        <f>IF(O18=6,P18,0)</f>
        <v>0</v>
      </c>
      <c r="T413">
        <f>IF(O19=6,P19,0)</f>
        <v>0</v>
      </c>
      <c r="U413">
        <f>IF(O20=6,P20,0)</f>
        <v>0</v>
      </c>
      <c r="V413">
        <f>IF(O21=6,P21,0)</f>
        <v>0</v>
      </c>
      <c r="W413">
        <f>IF(O22=6,P22,0)</f>
        <v>0</v>
      </c>
      <c r="X413">
        <f>IF(O23=6,P23,0)</f>
        <v>0</v>
      </c>
      <c r="Y413">
        <f>IF(O24=6,P24,0)</f>
        <v>0</v>
      </c>
      <c r="Z413">
        <f>IF(O25=6,P25,0)</f>
        <v>0</v>
      </c>
      <c r="AA413">
        <f>IF(O26=6,P26,0)</f>
        <v>0</v>
      </c>
      <c r="AB413">
        <f>IF(O27=6,P27,0)</f>
        <v>0</v>
      </c>
      <c r="AC413">
        <f>IF(O28=6,P28,0)</f>
        <v>0</v>
      </c>
      <c r="AD413">
        <f>IF(O29=6,P29,0)</f>
        <v>0</v>
      </c>
      <c r="AE413">
        <f>IF(O30=6,P30,0)</f>
        <v>0</v>
      </c>
      <c r="AF413">
        <f>IF(O31=6,P31,0)</f>
        <v>0</v>
      </c>
      <c r="AG413">
        <f>IF(O32=6,P32,0)</f>
        <v>0</v>
      </c>
      <c r="AH413">
        <f>IF(O33=6,P33,0)</f>
        <v>0</v>
      </c>
      <c r="AI413">
        <f>IF(O34=6,P34,0)</f>
        <v>0</v>
      </c>
      <c r="AJ413">
        <f>IF(O35=6,P35,0)</f>
        <v>0</v>
      </c>
      <c r="AK413">
        <f>IF(O36=6,P36,0)</f>
        <v>0</v>
      </c>
      <c r="AL413">
        <f>IF(O37=6,P37,0)</f>
        <v>0</v>
      </c>
      <c r="AM413">
        <f>IF(O38=6,P38,0)</f>
        <v>0</v>
      </c>
      <c r="AN413">
        <f>IF(O39=6,P39,0)</f>
        <v>0</v>
      </c>
      <c r="AO413">
        <f>IF(O40=6,P40,0)</f>
        <v>0</v>
      </c>
      <c r="AP413">
        <f>IF(O41=6,P41,0)</f>
        <v>0</v>
      </c>
      <c r="AQ413">
        <f>IF(O42=6,P42,0)</f>
        <v>0</v>
      </c>
      <c r="AR413">
        <f>IF(O43=6,P43,0)</f>
        <v>0</v>
      </c>
      <c r="AS413">
        <f>IF(O44=6,P44,0)</f>
        <v>0</v>
      </c>
      <c r="AT413">
        <f>IF(O45=6,P45,0)</f>
        <v>0</v>
      </c>
      <c r="AU413">
        <f>IF(O46=6,P46,0)</f>
        <v>0</v>
      </c>
      <c r="AV413">
        <f>IF(O47=6,P47,0)</f>
        <v>0</v>
      </c>
      <c r="AW413">
        <f>IF(O48=6,P48,0)</f>
        <v>0</v>
      </c>
      <c r="AX413">
        <f>IF(O49=6,P49,0)</f>
        <v>0</v>
      </c>
      <c r="AY413">
        <f>IF(O50=6,P50,0)</f>
        <v>0</v>
      </c>
      <c r="AZ413">
        <f>IF(O51=6,P51,0)</f>
        <v>0</v>
      </c>
      <c r="BA413">
        <f>IF(O52=6,P52,0)</f>
        <v>0</v>
      </c>
      <c r="BB413">
        <f>IF(O53=6,P53,0)</f>
        <v>0</v>
      </c>
      <c r="BC413">
        <f>IF(O54=6,P54,0)</f>
        <v>0</v>
      </c>
      <c r="BD413">
        <f>IF(O55=6,P55,0)</f>
        <v>0</v>
      </c>
      <c r="BE413">
        <f>IF(O56=6,P56,0)</f>
        <v>0</v>
      </c>
      <c r="BF413">
        <f>IF(O57=6,P57,0)</f>
        <v>0</v>
      </c>
      <c r="BG413">
        <f>IF(O58=6,P58,0)</f>
        <v>0</v>
      </c>
      <c r="BH413">
        <f>IF(O59=6,P59,0)</f>
        <v>0</v>
      </c>
      <c r="BI413">
        <f>IF(O60=6,P60,0)</f>
        <v>0</v>
      </c>
      <c r="BJ413">
        <f>IF(O61=6,P61,0)</f>
        <v>0</v>
      </c>
      <c r="BK413">
        <f>IF(O62=6,P62,0)</f>
        <v>0</v>
      </c>
      <c r="BL413">
        <f>IF(O63=6,P63,0)</f>
        <v>0</v>
      </c>
      <c r="BM413">
        <f>IF(O64=6,P64,0)</f>
        <v>0</v>
      </c>
      <c r="BN413">
        <f>IF(O65=6,P65,0)</f>
        <v>0</v>
      </c>
      <c r="BO413">
        <f>IF(O66=6,P66,0)</f>
        <v>0</v>
      </c>
      <c r="BP413">
        <f>IF(O67=6,P67,0)</f>
        <v>0</v>
      </c>
      <c r="BQ413">
        <f>IF(O68=6,P68,0)</f>
        <v>0</v>
      </c>
      <c r="BR413">
        <f>IF(O69=6,P69,0)</f>
        <v>0</v>
      </c>
      <c r="BS413">
        <f>IF(O70=6,P70,0)</f>
        <v>0</v>
      </c>
      <c r="BT413">
        <f>IF(O71=6,P71,0)</f>
        <v>0</v>
      </c>
      <c r="BU413">
        <f>IF(O72=6,P72,0)</f>
        <v>0</v>
      </c>
      <c r="BV413">
        <f>IF(O73=6,P73,0)</f>
        <v>0</v>
      </c>
      <c r="BW413">
        <f>IF(O74=6,P74,0)</f>
        <v>0</v>
      </c>
      <c r="BX413">
        <f>IF(O75=6,P75,0)</f>
        <v>0</v>
      </c>
      <c r="BY413">
        <f>IF(O76=6,P76,0)</f>
        <v>0</v>
      </c>
      <c r="BZ413">
        <f>IF(O77=6,P77,0)</f>
        <v>0</v>
      </c>
      <c r="CA413">
        <f>IF(O78=6,P78,0)</f>
        <v>0</v>
      </c>
      <c r="CB413">
        <f>IF(O79=6,P79,0)</f>
        <v>0</v>
      </c>
      <c r="CC413">
        <f>IF(O80=6,P80,0)</f>
        <v>0</v>
      </c>
      <c r="CD413">
        <f>IF(O81=6,P81,0)</f>
        <v>0</v>
      </c>
      <c r="CE413">
        <f>IF(O82=6,P82,0)</f>
        <v>0</v>
      </c>
      <c r="CF413">
        <f>IF(O83=6,P83,0)</f>
        <v>0</v>
      </c>
      <c r="CG413">
        <f>IF(O84=6,P84,0)</f>
        <v>0</v>
      </c>
      <c r="CH413">
        <f>IF(O85=6,P85,0)</f>
        <v>0</v>
      </c>
      <c r="CI413">
        <f>IF(O86=6,P86,0)</f>
        <v>0</v>
      </c>
      <c r="CJ413">
        <f>IF(O87=6,P87,0)</f>
        <v>0</v>
      </c>
      <c r="CK413">
        <f>IF(O88=6,P88,0)</f>
        <v>0</v>
      </c>
      <c r="CL413">
        <f>IF(O89=6,P89,0)</f>
        <v>0</v>
      </c>
      <c r="CM413">
        <f>IF(O90=6,P90,0)</f>
        <v>0</v>
      </c>
      <c r="CN413">
        <f>IF(O91=6,P91,0)</f>
        <v>0</v>
      </c>
      <c r="CO413">
        <f>IF(O92=6,P92,0)</f>
        <v>0</v>
      </c>
      <c r="CP413">
        <f>IF(O93=6,P93,0)</f>
        <v>0</v>
      </c>
      <c r="CQ413">
        <f>IF(O94=6,P94,0)</f>
        <v>0</v>
      </c>
      <c r="CR413">
        <f>IF(O95=6,P95,0)</f>
        <v>0</v>
      </c>
      <c r="CS413">
        <f>IF(O96=6,P96,0)</f>
        <v>0</v>
      </c>
      <c r="CT413">
        <f>IF(O97=6,P97,0)</f>
        <v>0</v>
      </c>
      <c r="CU413">
        <f>IF(O98=6,P98,0)</f>
        <v>0</v>
      </c>
      <c r="CV413">
        <f>IF(O99=6,P99,0)</f>
        <v>0</v>
      </c>
      <c r="CW413">
        <f>IF(O100=6,P100,0)</f>
        <v>0</v>
      </c>
      <c r="CX413">
        <f>IF(O101=6,P101,0)</f>
        <v>0</v>
      </c>
      <c r="CY413">
        <f>IF(O102=6,P102,0)</f>
        <v>0</v>
      </c>
      <c r="CZ413">
        <f>IF(O103=6,P103,0)</f>
        <v>0</v>
      </c>
      <c r="DA413">
        <f>IF(O104=6,P104,0)</f>
        <v>0</v>
      </c>
      <c r="DB413">
        <f>IF(O105=6,P105,0)</f>
        <v>0</v>
      </c>
      <c r="DC413">
        <f>IF(O106=6,P106,0)</f>
        <v>0</v>
      </c>
      <c r="DD413">
        <f>IF(O107=6,P107,0)</f>
        <v>0</v>
      </c>
      <c r="DE413">
        <f>IF(O108=6,P108,0)</f>
        <v>0</v>
      </c>
      <c r="DF413">
        <f>IF(O109=6,P109,0)</f>
        <v>0</v>
      </c>
      <c r="DG413">
        <f>IF(O110=6,P110,0)</f>
        <v>0</v>
      </c>
      <c r="DH413">
        <f>IF(O111=6,P111,0)</f>
        <v>0</v>
      </c>
      <c r="DI413">
        <f>IF(O112=6,P112,0)</f>
        <v>0</v>
      </c>
      <c r="DJ413">
        <f>IF(O113=6,P113,0)</f>
        <v>0</v>
      </c>
      <c r="DK413">
        <f>IF(O114=6,P114,0)</f>
        <v>0</v>
      </c>
      <c r="DL413">
        <f>IF(O115=6,P115,0)</f>
        <v>0</v>
      </c>
      <c r="DM413">
        <f>IF(O116=6,P116,0)</f>
        <v>0</v>
      </c>
      <c r="DN413">
        <f>IF(O117=6,P117,0)</f>
        <v>0</v>
      </c>
      <c r="DO413">
        <f>IF(O118=6,P118,0)</f>
        <v>0</v>
      </c>
      <c r="DP413">
        <f>IF(O119=6,P119,0)</f>
        <v>0</v>
      </c>
      <c r="DQ413">
        <f>IF(O120=6,P120,0)</f>
        <v>0</v>
      </c>
      <c r="DR413">
        <f>IF(O121=6,P121,0)</f>
        <v>0</v>
      </c>
      <c r="DS413">
        <f>IF(O122=6,P122,0)</f>
        <v>0</v>
      </c>
      <c r="DT413">
        <f>IF(O123=6,P123,0)</f>
        <v>0</v>
      </c>
      <c r="DU413">
        <f>IF(O124=6,P124,0)</f>
        <v>0</v>
      </c>
      <c r="DV413">
        <f>IF(O125=6,P125,0)</f>
        <v>0</v>
      </c>
      <c r="DW413">
        <f>IF(O126=6,P126,0)</f>
        <v>0</v>
      </c>
      <c r="DX413">
        <f>IF(O127=6,P127,0)</f>
        <v>0</v>
      </c>
      <c r="DY413">
        <f>IF(O128=6,P128,0)</f>
        <v>0</v>
      </c>
      <c r="DZ413" s="289">
        <f>SUM(B413:DY413)</f>
        <v>0</v>
      </c>
    </row>
    <row r="414" spans="1:130" ht="18" customHeight="1" hidden="1" thickBot="1" thickTop="1">
      <c r="A414" s="252" t="s">
        <v>32</v>
      </c>
      <c r="B414">
        <f>IF(O1=7,P1,0)</f>
        <v>0</v>
      </c>
      <c r="C414">
        <f>IF(O2=7,P2,0)</f>
        <v>0</v>
      </c>
      <c r="D414">
        <f>IF(O3=7,P3,0)</f>
        <v>0</v>
      </c>
      <c r="E414">
        <f>IF(O4=7,P4,0)</f>
        <v>0</v>
      </c>
      <c r="F414">
        <f>IF(O5=7,P5,0)</f>
        <v>0</v>
      </c>
      <c r="G414">
        <f>IF(O6=7,P6,0)</f>
        <v>0</v>
      </c>
      <c r="H414">
        <f>IF(O7=7,P7,0)</f>
        <v>0</v>
      </c>
      <c r="I414">
        <f>IF(O8=7,P8,0)</f>
        <v>0</v>
      </c>
      <c r="J414">
        <f>IF(O9=7,P9,0)</f>
        <v>0</v>
      </c>
      <c r="K414">
        <f>IF(O10=7,P10,0)</f>
        <v>0</v>
      </c>
      <c r="L414">
        <f>IF(O11=7,P11,0)</f>
        <v>0</v>
      </c>
      <c r="M414">
        <f>IF(O12=7,P12,0)</f>
        <v>0</v>
      </c>
      <c r="N414">
        <f>IF(O13=7,P13,0)</f>
        <v>0</v>
      </c>
      <c r="O414">
        <f>IF(O14=7,P14,0)</f>
        <v>0</v>
      </c>
      <c r="P414">
        <f>IF(O15=7,P15,0)</f>
        <v>0</v>
      </c>
      <c r="Q414">
        <f>IF(O16=7,P16,0)</f>
        <v>0</v>
      </c>
      <c r="R414">
        <f>IF(O17=7,P17,0)</f>
        <v>0</v>
      </c>
      <c r="S414">
        <f>IF(O18=7,P18,0)</f>
        <v>0</v>
      </c>
      <c r="T414">
        <f>IF(O19=7,P19,0)</f>
        <v>0</v>
      </c>
      <c r="U414">
        <f>IF(O20=7,P20,0)</f>
        <v>0</v>
      </c>
      <c r="V414">
        <f>IF(O21=7,P21,0)</f>
        <v>0</v>
      </c>
      <c r="W414">
        <f>IF(O22=7,P22,0)</f>
        <v>0</v>
      </c>
      <c r="X414">
        <f>IF(O23=7,P23,0)</f>
        <v>0</v>
      </c>
      <c r="Y414">
        <f>IF(O24=7,P24,0)</f>
        <v>0</v>
      </c>
      <c r="Z414">
        <f>IF(O25=7,P25,0)</f>
        <v>0</v>
      </c>
      <c r="AA414">
        <f>IF(O26=7,P26,0)</f>
        <v>0</v>
      </c>
      <c r="AB414">
        <f>IF(O27=7,P27,0)</f>
        <v>0</v>
      </c>
      <c r="AC414">
        <f>IF(O28=7,P28,0)</f>
        <v>0</v>
      </c>
      <c r="AD414">
        <f>IF(O29=7,P29,0)</f>
        <v>0</v>
      </c>
      <c r="AE414">
        <f>IF(O30=7,P30,0)</f>
        <v>0</v>
      </c>
      <c r="AF414">
        <f>IF(O31=7,P31,0)</f>
        <v>0</v>
      </c>
      <c r="AG414">
        <f>IF(O32=7,P32,0)</f>
        <v>0</v>
      </c>
      <c r="AH414">
        <f>IF(O33=7,P33,0)</f>
        <v>0</v>
      </c>
      <c r="AI414">
        <f>IF(O34=7,P34,0)</f>
        <v>0</v>
      </c>
      <c r="AJ414">
        <f>IF(O35=7,P35,0)</f>
        <v>0</v>
      </c>
      <c r="AK414">
        <f>IF(O36=7,P36,0)</f>
        <v>0</v>
      </c>
      <c r="AL414">
        <f>IF(O37=7,P37,0)</f>
        <v>0</v>
      </c>
      <c r="AM414">
        <f>IF(O38=7,P38,0)</f>
        <v>0</v>
      </c>
      <c r="AN414">
        <f>IF(O39=7,P39,0)</f>
        <v>0</v>
      </c>
      <c r="AO414">
        <f>IF(O40=7,P40,0)</f>
        <v>0</v>
      </c>
      <c r="AP414">
        <f>IF(O41=7,P41,0)</f>
        <v>0</v>
      </c>
      <c r="AQ414">
        <f>IF(O42=7,P42,0)</f>
        <v>0</v>
      </c>
      <c r="AR414">
        <f>IF(O43=7,P43,0)</f>
        <v>0</v>
      </c>
      <c r="AS414">
        <f>IF(O44=7,P44,0)</f>
        <v>0</v>
      </c>
      <c r="AT414">
        <f>IF(O45=7,P45,0)</f>
        <v>0</v>
      </c>
      <c r="AU414">
        <f>IF(O46=7,P46,0)</f>
        <v>0</v>
      </c>
      <c r="AV414">
        <f>IF(O47=7,P47,0)</f>
        <v>0</v>
      </c>
      <c r="AW414">
        <f>IF(O48=7,P48,0)</f>
        <v>0</v>
      </c>
      <c r="AX414">
        <f>IF(O49=7,P49,0)</f>
        <v>0</v>
      </c>
      <c r="AY414">
        <f>IF(O50=7,P50,0)</f>
        <v>0</v>
      </c>
      <c r="AZ414">
        <f>IF(O51=7,P51,0)</f>
        <v>0</v>
      </c>
      <c r="BA414">
        <f>IF(O52=7,P52,0)</f>
        <v>0</v>
      </c>
      <c r="BB414">
        <f>IF(O53=7,P53,0)</f>
        <v>0</v>
      </c>
      <c r="BC414">
        <f>IF(O54=7,P54,0)</f>
        <v>0</v>
      </c>
      <c r="BD414">
        <f>IF(O55=7,P55,0)</f>
        <v>0</v>
      </c>
      <c r="BE414">
        <f>IF(O56=7,P56,0)</f>
        <v>0</v>
      </c>
      <c r="BF414">
        <f>IF(O57=7,P57,0)</f>
        <v>0</v>
      </c>
      <c r="BG414">
        <f>IF(O58=7,P58,0)</f>
        <v>0</v>
      </c>
      <c r="BH414">
        <f>IF(O59=7,P59,0)</f>
        <v>0</v>
      </c>
      <c r="BI414">
        <f>IF(O60=7,P60,0)</f>
        <v>0</v>
      </c>
      <c r="BJ414">
        <f>IF(O61=7,P61,0)</f>
        <v>0</v>
      </c>
      <c r="BK414">
        <f>IF(O62=7,P62,0)</f>
        <v>0</v>
      </c>
      <c r="BL414">
        <f>IF(O63=7,P63,0)</f>
        <v>0</v>
      </c>
      <c r="BM414">
        <f>IF(O64=7,P64,0)</f>
        <v>0</v>
      </c>
      <c r="BN414">
        <f>IF(O65=7,P65,0)</f>
        <v>0</v>
      </c>
      <c r="BO414">
        <f>IF(O66=7,P66,0)</f>
        <v>0</v>
      </c>
      <c r="BP414">
        <f>IF(O67=7,P67,0)</f>
        <v>0</v>
      </c>
      <c r="BQ414">
        <f>IF(O68=7,P68,0)</f>
        <v>0</v>
      </c>
      <c r="BR414">
        <f>IF(O69=7,P69,0)</f>
        <v>0</v>
      </c>
      <c r="BS414">
        <f>IF(O70=7,P70,0)</f>
        <v>0</v>
      </c>
      <c r="BT414">
        <f>IF(O71=7,P71,0)</f>
        <v>0</v>
      </c>
      <c r="BU414">
        <f>IF(O72=7,P72,0)</f>
        <v>0</v>
      </c>
      <c r="BV414">
        <f>IF(O73=7,P73,0)</f>
        <v>0</v>
      </c>
      <c r="BW414">
        <f>IF(O74=7,P74,0)</f>
        <v>0</v>
      </c>
      <c r="BX414">
        <f>IF(O75=7,P75,0)</f>
        <v>0</v>
      </c>
      <c r="BY414">
        <f>IF(O76=7,P76,0)</f>
        <v>0</v>
      </c>
      <c r="BZ414">
        <f>IF(O77=7,P77,0)</f>
        <v>0</v>
      </c>
      <c r="CA414">
        <f>IF(O78=7,P78,0)</f>
        <v>0</v>
      </c>
      <c r="CB414">
        <f>IF(O79=7,P79,0)</f>
        <v>0</v>
      </c>
      <c r="CC414">
        <f>IF(O80=7,P80,0)</f>
        <v>0</v>
      </c>
      <c r="CD414">
        <f>IF(O81=7,P81,0)</f>
        <v>0</v>
      </c>
      <c r="CE414">
        <f>IF(O82=7,P82,0)</f>
        <v>0</v>
      </c>
      <c r="CF414">
        <f>IF(O83=7,P83,0)</f>
        <v>0</v>
      </c>
      <c r="CG414">
        <f>IF(O84=7,P84,0)</f>
        <v>0</v>
      </c>
      <c r="CH414">
        <f>IF(O85=7,P85,0)</f>
        <v>0</v>
      </c>
      <c r="CI414">
        <f>IF(O86=7,P86,0)</f>
        <v>0</v>
      </c>
      <c r="CJ414">
        <f>IF(O87=7,P87,0)</f>
        <v>0</v>
      </c>
      <c r="CK414">
        <f>IF(O88=7,P88,0)</f>
        <v>0</v>
      </c>
      <c r="CL414">
        <f>IF(O89=7,P89,0)</f>
        <v>0</v>
      </c>
      <c r="CM414">
        <f>IF(O90=7,P90,0)</f>
        <v>0</v>
      </c>
      <c r="CN414">
        <f>IF(O91=7,P91,0)</f>
        <v>0</v>
      </c>
      <c r="CO414">
        <f>IF(O92=7,P92,0)</f>
        <v>0</v>
      </c>
      <c r="CP414">
        <f>IF(O93=7,P93,0)</f>
        <v>0</v>
      </c>
      <c r="CQ414">
        <f>IF(O94=7,P94,0)</f>
        <v>0</v>
      </c>
      <c r="CR414">
        <f>IF(O95=7,P95,0)</f>
        <v>0</v>
      </c>
      <c r="CS414">
        <f>IF(O96=7,P96,0)</f>
        <v>0</v>
      </c>
      <c r="CT414">
        <f>IF(O97=7,P97,0)</f>
        <v>0</v>
      </c>
      <c r="CU414">
        <f>IF(O98=7,P98,0)</f>
        <v>0</v>
      </c>
      <c r="CV414">
        <f>IF(O99=7,P99,0)</f>
        <v>0</v>
      </c>
      <c r="CW414">
        <f>IF(O100=7,P100,0)</f>
        <v>0</v>
      </c>
      <c r="CX414">
        <f>IF(O101=7,P101,0)</f>
        <v>0</v>
      </c>
      <c r="CY414">
        <f>IF(O102=7,P102,0)</f>
        <v>0</v>
      </c>
      <c r="CZ414">
        <f>IF(O103=7,P103,0)</f>
        <v>0</v>
      </c>
      <c r="DA414">
        <f>IF(O104=7,P104,0)</f>
        <v>0</v>
      </c>
      <c r="DB414">
        <f>IF(O105=7,P105,0)</f>
        <v>0</v>
      </c>
      <c r="DC414">
        <f>IF(O106=7,P106,0)</f>
        <v>0</v>
      </c>
      <c r="DD414">
        <f>IF(O107=7,P107,0)</f>
        <v>0</v>
      </c>
      <c r="DE414">
        <f>IF(O108=7,P108,0)</f>
        <v>0</v>
      </c>
      <c r="DF414">
        <f>IF(O109=7,P109,0)</f>
        <v>0</v>
      </c>
      <c r="DG414">
        <f>IF(O110=7,P110,0)</f>
        <v>0</v>
      </c>
      <c r="DH414">
        <f>IF(O111=7,P111,0)</f>
        <v>0</v>
      </c>
      <c r="DI414">
        <f>IF(O112=7,P112,0)</f>
        <v>0</v>
      </c>
      <c r="DJ414">
        <f>IF(O113=7,P113,0)</f>
        <v>0</v>
      </c>
      <c r="DK414">
        <f>IF(O114=7,P114,0)</f>
        <v>0</v>
      </c>
      <c r="DL414">
        <f>IF(O115=7,P115,0)</f>
        <v>0</v>
      </c>
      <c r="DM414">
        <f>IF(O116=7,P116,0)</f>
        <v>0</v>
      </c>
      <c r="DN414">
        <f>IF(O117=7,P117,0)</f>
        <v>0</v>
      </c>
      <c r="DO414">
        <f>IF(O118=7,P118,0)</f>
        <v>0</v>
      </c>
      <c r="DP414">
        <f>IF(O119=7,P119,0)</f>
        <v>0</v>
      </c>
      <c r="DQ414">
        <f>IF(O120=7,P120,0)</f>
        <v>0</v>
      </c>
      <c r="DR414">
        <f>IF(O121=7,P121,0)</f>
        <v>0</v>
      </c>
      <c r="DS414">
        <f>IF(O122=7,P122,0)</f>
        <v>0</v>
      </c>
      <c r="DT414">
        <f>IF(O123=7,P123,0)</f>
        <v>0</v>
      </c>
      <c r="DU414">
        <f>IF(O124=7,P124,0)</f>
        <v>0</v>
      </c>
      <c r="DV414">
        <f>IF(O125=7,P125,0)</f>
        <v>0</v>
      </c>
      <c r="DW414">
        <f>IF(O126=7,P126,0)</f>
        <v>0</v>
      </c>
      <c r="DX414">
        <f>IF(O127=7,P127,0)</f>
        <v>0</v>
      </c>
      <c r="DY414">
        <f>IF(O128=7,P128,0)</f>
        <v>0</v>
      </c>
      <c r="DZ414" s="289">
        <f>SUM(B414:DY414)</f>
        <v>0</v>
      </c>
    </row>
    <row r="415" spans="1:130" ht="18" customHeight="1" hidden="1" thickBot="1" thickTop="1">
      <c r="A415" s="252" t="s">
        <v>38</v>
      </c>
      <c r="B415">
        <f>IF(O1=8,P1,0)</f>
        <v>0</v>
      </c>
      <c r="C415">
        <f>IF(O2=8,P2,0)</f>
        <v>0</v>
      </c>
      <c r="D415">
        <f>IF(O3=8,P3,0)</f>
        <v>0</v>
      </c>
      <c r="E415">
        <f>IF(O4=8,P4,0)</f>
        <v>0</v>
      </c>
      <c r="F415">
        <f>IF(O5=8,P5,0)</f>
        <v>0</v>
      </c>
      <c r="G415">
        <f>IF(O6=8,P6,0)</f>
        <v>0</v>
      </c>
      <c r="H415">
        <f>IF(O7=8,P7,0)</f>
        <v>0</v>
      </c>
      <c r="I415">
        <f>IF(O8=8,P8,0)</f>
        <v>0</v>
      </c>
      <c r="J415">
        <f>IF(O9=8,P9,0)</f>
        <v>0</v>
      </c>
      <c r="K415">
        <f>IF(O10=8,P10,0)</f>
        <v>0</v>
      </c>
      <c r="L415">
        <f>IF(O11=8,P11,0)</f>
        <v>0</v>
      </c>
      <c r="M415">
        <f>IF(O12=8,P12,0)</f>
        <v>0</v>
      </c>
      <c r="N415">
        <f>IF(O13=8,P13,0)</f>
        <v>0</v>
      </c>
      <c r="O415">
        <f>IF(O14=8,P14,0)</f>
        <v>0</v>
      </c>
      <c r="P415">
        <f>IF(O15=8,P15,0)</f>
        <v>0</v>
      </c>
      <c r="Q415">
        <f>IF(O16=8,P16,0)</f>
        <v>0</v>
      </c>
      <c r="R415">
        <f>IF(O17=8,P17,0)</f>
        <v>0</v>
      </c>
      <c r="S415">
        <f>IF(O18=8,P18,0)</f>
        <v>0</v>
      </c>
      <c r="T415">
        <f>IF(O19=8,P19,0)</f>
        <v>0</v>
      </c>
      <c r="U415">
        <f>IF(O20=8,P20,0)</f>
        <v>0</v>
      </c>
      <c r="V415">
        <f>IF(O21=8,P21,0)</f>
        <v>0</v>
      </c>
      <c r="W415">
        <f>IF(O22=8,P22,0)</f>
        <v>0</v>
      </c>
      <c r="X415">
        <f>IF(O23=8,P23,0)</f>
        <v>0</v>
      </c>
      <c r="Y415">
        <f>IF(O24=8,P24,0)</f>
        <v>0</v>
      </c>
      <c r="Z415">
        <f>IF(O25=8,P25,0)</f>
        <v>0</v>
      </c>
      <c r="AA415">
        <f>IF(O26=8,P26,0)</f>
        <v>0</v>
      </c>
      <c r="AB415">
        <f>IF(O27=8,P27,0)</f>
        <v>0</v>
      </c>
      <c r="AC415">
        <f>IF(O28=8,P28,0)</f>
        <v>0</v>
      </c>
      <c r="AD415">
        <f>IF(O29=8,P29,0)</f>
        <v>0</v>
      </c>
      <c r="AE415">
        <f>IF(O30=8,P30,0)</f>
        <v>0</v>
      </c>
      <c r="AF415">
        <f>IF(O31=8,P31,0)</f>
        <v>0</v>
      </c>
      <c r="AG415">
        <f>IF(O32=8,P32,0)</f>
        <v>0</v>
      </c>
      <c r="AH415">
        <f>IF(O33=8,P33,0)</f>
        <v>0</v>
      </c>
      <c r="AI415">
        <f>IF(O34=8,P34,0)</f>
        <v>0</v>
      </c>
      <c r="AJ415">
        <f>IF(O35=8,P35,0)</f>
        <v>0</v>
      </c>
      <c r="AK415">
        <f>IF(O36=8,P36,0)</f>
        <v>0</v>
      </c>
      <c r="AL415">
        <f>IF(O37=8,P37,0)</f>
        <v>0</v>
      </c>
      <c r="AM415">
        <f>IF(O38=8,P38,0)</f>
        <v>0</v>
      </c>
      <c r="AN415">
        <f>IF(O39=8,P39,0)</f>
        <v>0</v>
      </c>
      <c r="AO415">
        <f>IF(O40=8,P40,0)</f>
        <v>0</v>
      </c>
      <c r="AP415">
        <f>IF(O41=8,P41,0)</f>
        <v>0</v>
      </c>
      <c r="AQ415">
        <f>IF(O42=8,P42,0)</f>
        <v>0</v>
      </c>
      <c r="AR415">
        <f>IF(O43=8,P43,0)</f>
        <v>0</v>
      </c>
      <c r="AS415">
        <f>IF(O44=8,P44,0)</f>
        <v>0</v>
      </c>
      <c r="AT415">
        <f>IF(O45=8,P45,0)</f>
        <v>0</v>
      </c>
      <c r="AU415">
        <f>IF(O46=8,P46,0)</f>
        <v>0</v>
      </c>
      <c r="AV415">
        <f>IF(O47=8,P47,0)</f>
        <v>0</v>
      </c>
      <c r="AW415">
        <f>IF(O48=8,P48,0)</f>
        <v>0</v>
      </c>
      <c r="AX415">
        <f>IF(O49=8,P49,0)</f>
        <v>0</v>
      </c>
      <c r="AY415">
        <f>IF(O50=8,P50,0)</f>
        <v>0</v>
      </c>
      <c r="AZ415">
        <f>IF(O51=8,P51,0)</f>
        <v>0</v>
      </c>
      <c r="BA415">
        <f>IF(O52=8,P52,0)</f>
        <v>0</v>
      </c>
      <c r="BB415">
        <f>IF(O53=8,P53,0)</f>
        <v>0</v>
      </c>
      <c r="BC415">
        <f>IF(O54=8,P54,0)</f>
        <v>0</v>
      </c>
      <c r="BD415">
        <f>IF(O55=8,P55,0)</f>
        <v>0</v>
      </c>
      <c r="BE415">
        <f>IF(O56=8,P56,0)</f>
        <v>0</v>
      </c>
      <c r="BF415">
        <f>IF(O57=8,P57,0)</f>
        <v>0</v>
      </c>
      <c r="BG415">
        <f>IF(O58=8,P58,0)</f>
        <v>0</v>
      </c>
      <c r="BH415">
        <f>IF(O59=8,P59,0)</f>
        <v>0</v>
      </c>
      <c r="BI415">
        <f>IF(O60=8,P60,0)</f>
        <v>0</v>
      </c>
      <c r="BJ415">
        <f>IF(O61=8,P61,0)</f>
        <v>0</v>
      </c>
      <c r="BK415">
        <f>IF(O62=8,P62,0)</f>
        <v>0</v>
      </c>
      <c r="BL415">
        <f>IF(O63=8,P63,0)</f>
        <v>0</v>
      </c>
      <c r="BM415">
        <f>IF(O64=8,P64,0)</f>
        <v>0</v>
      </c>
      <c r="BN415">
        <f>IF(O65=8,P65,0)</f>
        <v>0</v>
      </c>
      <c r="BO415">
        <f>IF(O66=8,P66,0)</f>
        <v>0</v>
      </c>
      <c r="BP415">
        <f>IF(O67=8,P67,0)</f>
        <v>0</v>
      </c>
      <c r="BQ415">
        <f>IF(O68=8,P68,0)</f>
        <v>0</v>
      </c>
      <c r="BR415">
        <f>IF(O69=8,P69,0)</f>
        <v>0</v>
      </c>
      <c r="BS415">
        <f>IF(O70=8,P70,0)</f>
        <v>0</v>
      </c>
      <c r="BT415">
        <f>IF(O71=8,P71,0)</f>
        <v>0</v>
      </c>
      <c r="BU415">
        <f>IF(O72=8,P72,0)</f>
        <v>0</v>
      </c>
      <c r="BV415">
        <f>IF(O73=8,P73,0)</f>
        <v>0</v>
      </c>
      <c r="BW415">
        <f>IF(O74=8,P74,0)</f>
        <v>0</v>
      </c>
      <c r="BX415">
        <f>IF(O75=8,P75,0)</f>
        <v>0</v>
      </c>
      <c r="BY415">
        <f>IF(O76=8,P76,0)</f>
        <v>0</v>
      </c>
      <c r="BZ415">
        <f>IF(O77=8,P77,0)</f>
        <v>0</v>
      </c>
      <c r="CA415">
        <f>IF(O78=8,P78,0)</f>
        <v>0</v>
      </c>
      <c r="CB415">
        <f>IF(O79=8,P79,0)</f>
        <v>0</v>
      </c>
      <c r="CC415">
        <f>IF(O80=8,P80,0)</f>
        <v>0</v>
      </c>
      <c r="CD415">
        <f>IF(O81=8,P81,0)</f>
        <v>0</v>
      </c>
      <c r="CE415">
        <f>IF(O82=8,P82,0)</f>
        <v>0</v>
      </c>
      <c r="CF415">
        <f>IF(O83=8,P83,0)</f>
        <v>0</v>
      </c>
      <c r="CG415">
        <f>IF(O84=8,P84,0)</f>
        <v>0</v>
      </c>
      <c r="CH415">
        <f>IF(O85=8,P85,0)</f>
        <v>0</v>
      </c>
      <c r="CI415">
        <f>IF(O86=8,P86,0)</f>
        <v>0</v>
      </c>
      <c r="CJ415">
        <f>IF(O87=8,P87,0)</f>
        <v>0</v>
      </c>
      <c r="CK415">
        <f>IF(O88=8,P88,0)</f>
        <v>0</v>
      </c>
      <c r="CL415">
        <f>IF(O89=8,P89,0)</f>
        <v>0</v>
      </c>
      <c r="CM415">
        <f>IF(O90=8,P90,0)</f>
        <v>0</v>
      </c>
      <c r="CN415">
        <f>IF(O91=8,P91,0)</f>
        <v>0</v>
      </c>
      <c r="CO415">
        <f>IF(O92=8,P92,0)</f>
        <v>0</v>
      </c>
      <c r="CP415">
        <f>IF(O93=8,P93,0)</f>
        <v>0</v>
      </c>
      <c r="CQ415">
        <f>IF(O94=8,P94,0)</f>
        <v>0</v>
      </c>
      <c r="CR415">
        <f>IF(O95=8,P95,0)</f>
        <v>0</v>
      </c>
      <c r="CS415">
        <f>IF(O96=8,P96,0)</f>
        <v>0</v>
      </c>
      <c r="CT415">
        <f>IF(O97=8,P97,0)</f>
        <v>0</v>
      </c>
      <c r="CU415">
        <f>IF(O98=8,P98,0)</f>
        <v>0</v>
      </c>
      <c r="CV415">
        <f>IF(O99=8,P99,0)</f>
        <v>0</v>
      </c>
      <c r="CW415">
        <f>IF(O100=8,P100,0)</f>
        <v>0</v>
      </c>
      <c r="CX415">
        <f>IF(O101=8,P101,0)</f>
        <v>0</v>
      </c>
      <c r="CY415">
        <f>IF(O102=8,P102,0)</f>
        <v>0</v>
      </c>
      <c r="CZ415">
        <f>IF(O103=8,P103,0)</f>
        <v>0</v>
      </c>
      <c r="DA415">
        <f>IF(O104=8,P104,0)</f>
        <v>0</v>
      </c>
      <c r="DB415">
        <f>IF(O105=8,P105,0)</f>
        <v>0</v>
      </c>
      <c r="DC415">
        <f>IF(O106=8,P106,0)</f>
        <v>0</v>
      </c>
      <c r="DD415">
        <f>IF(O107=8,P107,0)</f>
        <v>0</v>
      </c>
      <c r="DE415">
        <f>IF(O108=8,P108,0)</f>
        <v>0</v>
      </c>
      <c r="DF415">
        <f>IF(O109=8,P109,0)</f>
        <v>0</v>
      </c>
      <c r="DG415">
        <f>IF(O110=8,P110,0)</f>
        <v>0</v>
      </c>
      <c r="DH415">
        <f>IF(O111=8,P111,0)</f>
        <v>0</v>
      </c>
      <c r="DI415">
        <f>IF(O112=8,P112,0)</f>
        <v>0</v>
      </c>
      <c r="DJ415">
        <f>IF(O113=8,P113,0)</f>
        <v>0</v>
      </c>
      <c r="DK415">
        <f>IF(O114=8,P114,0)</f>
        <v>0</v>
      </c>
      <c r="DL415">
        <f>IF(O115=8,P115,0)</f>
        <v>0</v>
      </c>
      <c r="DM415">
        <f>IF(O116=8,P116,0)</f>
        <v>0</v>
      </c>
      <c r="DN415">
        <f>IF(O117=8,P117,0)</f>
        <v>0</v>
      </c>
      <c r="DO415">
        <f>IF(O118=8,P118,0)</f>
        <v>0</v>
      </c>
      <c r="DP415">
        <f>IF(O119=8,P119,0)</f>
        <v>0</v>
      </c>
      <c r="DQ415">
        <f>IF(O120=8,P120,0)</f>
        <v>0</v>
      </c>
      <c r="DR415">
        <f>IF(O121=8,P121,0)</f>
        <v>0</v>
      </c>
      <c r="DS415">
        <f>IF(O122=8,P122,0)</f>
        <v>0</v>
      </c>
      <c r="DT415">
        <f>IF(O123=8,P123,0)</f>
        <v>0</v>
      </c>
      <c r="DU415">
        <f>IF(O124=8,P124,0)</f>
        <v>0</v>
      </c>
      <c r="DV415">
        <f>IF(O125=8,P125,0)</f>
        <v>0</v>
      </c>
      <c r="DW415">
        <f>IF(O126=8,P126,0)</f>
        <v>0</v>
      </c>
      <c r="DX415">
        <f>IF(O127=8,P127,0)</f>
        <v>0</v>
      </c>
      <c r="DY415">
        <f>IF(O128=8,P128,0)</f>
        <v>0</v>
      </c>
      <c r="DZ415" s="289">
        <f>SUM(B415:DY415)</f>
        <v>0</v>
      </c>
    </row>
    <row r="416" spans="1:130" ht="18" customHeight="1" hidden="1" thickBot="1" thickTop="1">
      <c r="A416" s="252" t="s">
        <v>43</v>
      </c>
      <c r="B416">
        <f>IF(O1=9,P1,0)</f>
        <v>0</v>
      </c>
      <c r="C416">
        <f>IF(O2=9,P2,0)</f>
        <v>0</v>
      </c>
      <c r="D416">
        <f>IF(O3=9,P3,0)</f>
        <v>0</v>
      </c>
      <c r="E416">
        <f>IF(O4=9,P4,0)</f>
        <v>0</v>
      </c>
      <c r="F416">
        <f>IF(O5=9,P5,0)</f>
        <v>0</v>
      </c>
      <c r="G416">
        <f>IF(O6=9,P6,0)</f>
        <v>0</v>
      </c>
      <c r="H416">
        <f>IF(O7=9,P7,0)</f>
        <v>0</v>
      </c>
      <c r="I416">
        <f>IF(O8=9,P8,0)</f>
        <v>0</v>
      </c>
      <c r="J416">
        <f>IF(O9=9,P9,0)</f>
        <v>0</v>
      </c>
      <c r="K416">
        <f>IF(O10=9,P10,0)</f>
        <v>0</v>
      </c>
      <c r="L416">
        <f>IF(O11=9,P11,0)</f>
        <v>0</v>
      </c>
      <c r="M416">
        <f>IF(O12=9,P12,0)</f>
        <v>0</v>
      </c>
      <c r="N416">
        <f>IF(O13=9,P13,0)</f>
        <v>0</v>
      </c>
      <c r="O416">
        <f>IF(O14=9,P14,0)</f>
        <v>0</v>
      </c>
      <c r="P416">
        <f>IF(O15=9,P15,0)</f>
        <v>0</v>
      </c>
      <c r="Q416">
        <f>IF(O16=9,P16,0)</f>
        <v>0</v>
      </c>
      <c r="R416">
        <f>IF(O17=9,P17,0)</f>
        <v>0</v>
      </c>
      <c r="S416">
        <f>IF(O18=9,P18,0)</f>
        <v>0</v>
      </c>
      <c r="T416">
        <f>IF(O19=9,P19,0)</f>
        <v>0</v>
      </c>
      <c r="U416">
        <f>IF(O20=9,P20,0)</f>
        <v>0</v>
      </c>
      <c r="V416">
        <f>IF(O21=9,P21,0)</f>
        <v>0</v>
      </c>
      <c r="W416">
        <f>IF(O22=9,P22,0)</f>
        <v>0</v>
      </c>
      <c r="X416">
        <f>IF(O23=9,P23,0)</f>
        <v>0</v>
      </c>
      <c r="Y416">
        <f>IF(O24=9,P24,0)</f>
        <v>0</v>
      </c>
      <c r="Z416">
        <f>IF(O25=9,P25,0)</f>
        <v>0</v>
      </c>
      <c r="AA416">
        <f>IF(O26=9,P26,0)</f>
        <v>0</v>
      </c>
      <c r="AB416">
        <f>IF(O27=9,P27,0)</f>
        <v>0</v>
      </c>
      <c r="AC416">
        <f>IF(O28=9,P28,0)</f>
        <v>0</v>
      </c>
      <c r="AD416">
        <f>IF(O29=9,P29,0)</f>
        <v>0</v>
      </c>
      <c r="AE416">
        <f>IF(O30=9,P30,0)</f>
        <v>0</v>
      </c>
      <c r="AF416">
        <f>IF(O31=9,P31,0)</f>
        <v>0</v>
      </c>
      <c r="AG416">
        <f>IF(O32=9,P32,0)</f>
        <v>0</v>
      </c>
      <c r="AH416">
        <f>IF(O33=9,P33,0)</f>
        <v>0</v>
      </c>
      <c r="AI416">
        <f>IF(O34=9,P34,0)</f>
        <v>0</v>
      </c>
      <c r="AJ416">
        <f>IF(O35=9,P35,0)</f>
        <v>0</v>
      </c>
      <c r="AK416">
        <f>IF(O36=9,P36,0)</f>
        <v>0</v>
      </c>
      <c r="AL416">
        <f>IF(O37=9,P37,0)</f>
        <v>0</v>
      </c>
      <c r="AM416">
        <f>IF(O38=9,P38,0)</f>
        <v>0</v>
      </c>
      <c r="AN416">
        <f>IF(O39=9,P39,0)</f>
        <v>0</v>
      </c>
      <c r="AO416">
        <f>IF(O40=9,P40,0)</f>
        <v>0</v>
      </c>
      <c r="AP416">
        <f>IF(O41=9,P41,0)</f>
        <v>0</v>
      </c>
      <c r="AQ416">
        <f>IF(O42=9,P42,0)</f>
        <v>0</v>
      </c>
      <c r="AR416">
        <f>IF(O43=9,P43,0)</f>
        <v>0</v>
      </c>
      <c r="AS416">
        <f>IF(O44=9,P44,0)</f>
        <v>0</v>
      </c>
      <c r="AT416">
        <f>IF(O45=9,P45,0)</f>
        <v>0</v>
      </c>
      <c r="AU416">
        <f>IF(O46=9,P46,0)</f>
        <v>0</v>
      </c>
      <c r="AV416">
        <f>IF(O47=9,P47,0)</f>
        <v>0</v>
      </c>
      <c r="AW416">
        <f>IF(O48=9,P48,0)</f>
        <v>0</v>
      </c>
      <c r="AX416">
        <f>IF(O49=9,P49,0)</f>
        <v>0</v>
      </c>
      <c r="AY416">
        <f>IF(O50=9,P50,0)</f>
        <v>0</v>
      </c>
      <c r="AZ416">
        <f>IF(O51=9,P51,0)</f>
        <v>0</v>
      </c>
      <c r="BA416">
        <f>IF(O52=9,P52,0)</f>
        <v>0</v>
      </c>
      <c r="BB416">
        <f>IF(O53=9,P53,0)</f>
        <v>0</v>
      </c>
      <c r="BC416">
        <f>IF(O54=9,P54,0)</f>
        <v>0</v>
      </c>
      <c r="BD416">
        <f>IF(O55=9,P55,0)</f>
        <v>0</v>
      </c>
      <c r="BE416">
        <f>IF(O56=9,P56,0)</f>
        <v>0</v>
      </c>
      <c r="BF416">
        <f>IF(O57=9,P57,0)</f>
        <v>0</v>
      </c>
      <c r="BG416">
        <f>IF(O58=9,P58,0)</f>
        <v>0</v>
      </c>
      <c r="BH416">
        <f>IF(O59=9,P59,0)</f>
        <v>0</v>
      </c>
      <c r="BI416">
        <f>IF(O60=9,P60,0)</f>
        <v>0</v>
      </c>
      <c r="BJ416">
        <f>IF(O61=9,P61,0)</f>
        <v>0</v>
      </c>
      <c r="BK416">
        <f>IF(O62=9,P62,0)</f>
        <v>0</v>
      </c>
      <c r="BL416">
        <f>IF(O63=9,P63,0)</f>
        <v>0</v>
      </c>
      <c r="BM416">
        <f>IF(O64=9,P64,0)</f>
        <v>0</v>
      </c>
      <c r="BN416">
        <f>IF(O65=9,P65,0)</f>
        <v>0</v>
      </c>
      <c r="BO416">
        <f>IF(O66=9,P66,0)</f>
        <v>0</v>
      </c>
      <c r="BP416">
        <f>IF(O67=9,P67,0)</f>
        <v>0</v>
      </c>
      <c r="BQ416">
        <f>IF(O68=9,P68,0)</f>
        <v>0</v>
      </c>
      <c r="BR416">
        <f>IF(O69=9,P69,0)</f>
        <v>0</v>
      </c>
      <c r="BS416">
        <f>IF(O70=9,P70,0)</f>
        <v>0</v>
      </c>
      <c r="BT416">
        <f>IF(O71=9,P71,0)</f>
        <v>0</v>
      </c>
      <c r="BU416">
        <f>IF(O72=9,P72,0)</f>
        <v>0</v>
      </c>
      <c r="BV416">
        <f>IF(O73=9,P73,0)</f>
        <v>0</v>
      </c>
      <c r="BW416">
        <f>IF(O74=9,P74,0)</f>
        <v>0</v>
      </c>
      <c r="BX416">
        <f>IF(O75=9,P75,0)</f>
        <v>0</v>
      </c>
      <c r="BY416">
        <f>IF(O76=9,P76,0)</f>
        <v>0</v>
      </c>
      <c r="BZ416">
        <f>IF(O77=9,P77,0)</f>
        <v>0</v>
      </c>
      <c r="CA416">
        <f>IF(O78=9,P78,0)</f>
        <v>0</v>
      </c>
      <c r="CB416">
        <f>IF(O79=9,P79,0)</f>
        <v>0</v>
      </c>
      <c r="CC416">
        <f>IF(O80=9,P80,0)</f>
        <v>0</v>
      </c>
      <c r="CD416">
        <f>IF(O81=9,P81,0)</f>
        <v>0</v>
      </c>
      <c r="CE416">
        <f>IF(O82=9,P82,0)</f>
        <v>0</v>
      </c>
      <c r="CF416">
        <f>IF(O83=9,P83,0)</f>
        <v>0</v>
      </c>
      <c r="CG416">
        <f>IF(O84=9,P84,0)</f>
        <v>0</v>
      </c>
      <c r="CH416">
        <f>IF(O85=9,P85,0)</f>
        <v>0</v>
      </c>
      <c r="CI416">
        <f>IF(O86=9,P86,0)</f>
        <v>0</v>
      </c>
      <c r="CJ416">
        <f>IF(O87=9,P87,0)</f>
        <v>0</v>
      </c>
      <c r="CK416">
        <f>IF(O88=9,P88,0)</f>
        <v>0</v>
      </c>
      <c r="CL416">
        <f>IF(O89=9,P89,0)</f>
        <v>0</v>
      </c>
      <c r="CM416">
        <f>IF(O90=9,P90,0)</f>
        <v>0</v>
      </c>
      <c r="CN416">
        <f>IF(O91=9,P91,0)</f>
        <v>0</v>
      </c>
      <c r="CO416">
        <f>IF(O92=9,P92,0)</f>
        <v>0</v>
      </c>
      <c r="CP416">
        <f>IF(O93=9,P93,0)</f>
        <v>0</v>
      </c>
      <c r="CQ416">
        <f>IF(O94=9,P94,0)</f>
        <v>0</v>
      </c>
      <c r="CR416">
        <f>IF(O95=9,P95,0)</f>
        <v>0</v>
      </c>
      <c r="CS416">
        <f>IF(O96=9,P96,0)</f>
        <v>0</v>
      </c>
      <c r="CT416">
        <f>IF(O97=9,P97,0)</f>
        <v>0</v>
      </c>
      <c r="CU416">
        <f>IF(O98=9,P98,0)</f>
        <v>0</v>
      </c>
      <c r="CV416">
        <f>IF(O99=9,P99,0)</f>
        <v>0</v>
      </c>
      <c r="CW416">
        <f>IF(O100=9,P100,0)</f>
        <v>0</v>
      </c>
      <c r="CX416">
        <f>IF(O101=9,P101,0)</f>
        <v>0</v>
      </c>
      <c r="CY416">
        <f>IF(O102=9,P102,0)</f>
        <v>0</v>
      </c>
      <c r="CZ416">
        <f>IF(O103=9,P103,0)</f>
        <v>0</v>
      </c>
      <c r="DA416">
        <f>IF(O104=9,P104,0)</f>
        <v>0</v>
      </c>
      <c r="DB416">
        <f>IF(O105=9,P105,0)</f>
        <v>0</v>
      </c>
      <c r="DC416">
        <f>IF(O106=9,P106,0)</f>
        <v>0</v>
      </c>
      <c r="DD416">
        <f>IF(O107=9,P107,0)</f>
        <v>0</v>
      </c>
      <c r="DE416">
        <f>IF(O108=9,P108,0)</f>
        <v>0</v>
      </c>
      <c r="DF416">
        <f>IF(O109=9,P109,0)</f>
        <v>0</v>
      </c>
      <c r="DG416">
        <f>IF(O110=9,P110,0)</f>
        <v>0</v>
      </c>
      <c r="DH416">
        <f>IF(O111=9,P111,0)</f>
        <v>0</v>
      </c>
      <c r="DI416">
        <f>IF(O112=9,P112,0)</f>
        <v>0</v>
      </c>
      <c r="DJ416">
        <f>IF(O113=9,P113,0)</f>
        <v>0</v>
      </c>
      <c r="DK416">
        <f>IF(O114=9,P114,0)</f>
        <v>0</v>
      </c>
      <c r="DL416">
        <f>IF(O115=9,P115,0)</f>
        <v>0</v>
      </c>
      <c r="DM416">
        <f>IF(O116=9,P116,0)</f>
        <v>0</v>
      </c>
      <c r="DN416">
        <f>IF(O117=9,P117,0)</f>
        <v>0</v>
      </c>
      <c r="DO416">
        <f>IF(O118=9,P118,0)</f>
        <v>0</v>
      </c>
      <c r="DP416">
        <f>IF(O119=9,P119,0)</f>
        <v>0</v>
      </c>
      <c r="DQ416">
        <f>IF(O120=9,P120,0)</f>
        <v>0</v>
      </c>
      <c r="DR416">
        <f>IF(O121=9,P121,0)</f>
        <v>0</v>
      </c>
      <c r="DS416">
        <f>IF(O122=9,P122,0)</f>
        <v>0</v>
      </c>
      <c r="DT416">
        <f>IF(O123=9,P123,0)</f>
        <v>0</v>
      </c>
      <c r="DU416">
        <f>IF(O124=9,P124,0)</f>
        <v>0</v>
      </c>
      <c r="DV416">
        <f>IF(O125=9,P125,0)</f>
        <v>0</v>
      </c>
      <c r="DW416">
        <f>IF(O126=9,P126,0)</f>
        <v>0</v>
      </c>
      <c r="DX416">
        <f>IF(O127=9,P127,0)</f>
        <v>0</v>
      </c>
      <c r="DY416">
        <f>IF(O128=9,P128,0)</f>
        <v>0</v>
      </c>
      <c r="DZ416" s="289">
        <f>SUM(B416:DY416)</f>
        <v>0</v>
      </c>
    </row>
    <row r="417" spans="1:130" ht="18" customHeight="1" hidden="1" thickBot="1" thickTop="1">
      <c r="A417" s="252" t="s">
        <v>92</v>
      </c>
      <c r="B417">
        <f>IF(O1=10,P1,0)</f>
        <v>0</v>
      </c>
      <c r="C417">
        <f>IF(O2=10,P2,0)</f>
        <v>0</v>
      </c>
      <c r="D417">
        <f>IF(O3=10,P3,0)</f>
        <v>0</v>
      </c>
      <c r="E417">
        <f>IF(O4=10,P4,0)</f>
        <v>0</v>
      </c>
      <c r="F417">
        <f>IF(O5=10,P5,0)</f>
        <v>0</v>
      </c>
      <c r="G417">
        <f>IF(O6=10,P6,0)</f>
        <v>0</v>
      </c>
      <c r="H417">
        <f>IF(O7=10,P7,0)</f>
        <v>0</v>
      </c>
      <c r="I417">
        <f>IF(O8=10,P8,0)</f>
        <v>0</v>
      </c>
      <c r="J417">
        <f>IF(O9=10,P9,0)</f>
        <v>0</v>
      </c>
      <c r="K417">
        <f>IF(O10=10,P10,0)</f>
        <v>0</v>
      </c>
      <c r="L417">
        <f>IF(O11=10,P11,0)</f>
        <v>0</v>
      </c>
      <c r="M417">
        <f>IF(O12=10,P12,0)</f>
        <v>0</v>
      </c>
      <c r="N417">
        <f>IF(O13=10,P13,0)</f>
        <v>0</v>
      </c>
      <c r="O417">
        <f>IF(O14=10,P14,0)</f>
        <v>0</v>
      </c>
      <c r="P417">
        <f>IF(O15=10,P15,0)</f>
        <v>0</v>
      </c>
      <c r="Q417">
        <f>IF(O16=10,P16,0)</f>
        <v>0</v>
      </c>
      <c r="R417">
        <f>IF(O17=10,P17,0)</f>
        <v>0</v>
      </c>
      <c r="S417">
        <f>IF(O18=10,P18,0)</f>
        <v>0</v>
      </c>
      <c r="T417">
        <f>IF(O19=10,P19,0)</f>
        <v>0</v>
      </c>
      <c r="U417">
        <f>IF(O20=10,P20,0)</f>
        <v>0</v>
      </c>
      <c r="V417">
        <f>IF(O21=10,P21,0)</f>
        <v>0</v>
      </c>
      <c r="W417">
        <f>IF(O22=10,P22,0)</f>
        <v>0</v>
      </c>
      <c r="X417">
        <f>IF(O23=10,P23,0)</f>
        <v>0</v>
      </c>
      <c r="Y417">
        <f>IF(O24=10,P24,0)</f>
        <v>0</v>
      </c>
      <c r="Z417">
        <f>IF(O25=10,P25,0)</f>
        <v>0</v>
      </c>
      <c r="AA417">
        <f>IF(O26=10,P26,0)</f>
        <v>0</v>
      </c>
      <c r="AB417">
        <f>IF(O27=10,P27,0)</f>
        <v>0</v>
      </c>
      <c r="AC417">
        <f>IF(O28=10,P28,0)</f>
        <v>0</v>
      </c>
      <c r="AD417">
        <f>IF(O29=10,P29,0)</f>
        <v>0</v>
      </c>
      <c r="AE417">
        <f>IF(O30=10,P30,0)</f>
        <v>0</v>
      </c>
      <c r="AF417">
        <f>IF(O31=10,P31,0)</f>
        <v>0</v>
      </c>
      <c r="AG417">
        <f>IF(O32=10,P32,0)</f>
        <v>0</v>
      </c>
      <c r="AH417">
        <f>IF(O33=10,P33,0)</f>
        <v>0</v>
      </c>
      <c r="AI417">
        <f>IF(O34=10,P34,0)</f>
        <v>0</v>
      </c>
      <c r="AJ417">
        <f>IF(O35=10,P35,0)</f>
        <v>0</v>
      </c>
      <c r="AK417">
        <f>IF(O36=10,P36,0)</f>
        <v>0</v>
      </c>
      <c r="AL417">
        <f>IF(O37=10,P37,0)</f>
        <v>0</v>
      </c>
      <c r="AM417">
        <f>IF(O38=10,P38,0)</f>
        <v>0</v>
      </c>
      <c r="AN417">
        <f>IF(O39=10,P39,0)</f>
        <v>0</v>
      </c>
      <c r="AO417">
        <f>IF(O40=10,P40,0)</f>
        <v>0</v>
      </c>
      <c r="AP417">
        <f>IF(O41=10,P41,0)</f>
        <v>0</v>
      </c>
      <c r="AQ417">
        <f>IF(O42=10,P42,0)</f>
        <v>0</v>
      </c>
      <c r="AR417">
        <f>IF(O43=10,P43,0)</f>
        <v>0</v>
      </c>
      <c r="AS417">
        <f>IF(O44=10,P44,0)</f>
        <v>0</v>
      </c>
      <c r="AT417">
        <f>IF(O45=10,P45,0)</f>
        <v>0</v>
      </c>
      <c r="AU417">
        <f>IF(O46=10,P46,0)</f>
        <v>0</v>
      </c>
      <c r="AV417">
        <f>IF(O47=10,P47,0)</f>
        <v>0</v>
      </c>
      <c r="AW417">
        <f>IF(O48=10,P48,0)</f>
        <v>0</v>
      </c>
      <c r="AX417">
        <f>IF(O49=10,P49,0)</f>
        <v>0</v>
      </c>
      <c r="AY417">
        <f>IF(O50=10,P50,0)</f>
        <v>0</v>
      </c>
      <c r="AZ417">
        <f>IF(O51=10,P51,0)</f>
        <v>0</v>
      </c>
      <c r="BA417">
        <f>IF(O52=10,P52,0)</f>
        <v>0</v>
      </c>
      <c r="BB417">
        <f>IF(O53=10,P53,0)</f>
        <v>0</v>
      </c>
      <c r="BC417">
        <f>IF(O54=10,P54,0)</f>
        <v>0</v>
      </c>
      <c r="BD417">
        <f>IF(O55=10,P55,0)</f>
        <v>0</v>
      </c>
      <c r="BE417">
        <f>IF(O56=10,P56,0)</f>
        <v>0</v>
      </c>
      <c r="BF417">
        <f>IF(O57=10,P57,0)</f>
        <v>0</v>
      </c>
      <c r="BG417">
        <f>IF(O58=10,P58,0)</f>
        <v>0</v>
      </c>
      <c r="BH417">
        <f>IF(O59=10,P59,0)</f>
        <v>0</v>
      </c>
      <c r="BI417">
        <f>IF(O60=10,P60,0)</f>
        <v>0</v>
      </c>
      <c r="BJ417">
        <f>IF(O61=10,P61,0)</f>
        <v>0</v>
      </c>
      <c r="BK417">
        <f>IF(O62=10,P62,0)</f>
        <v>0</v>
      </c>
      <c r="BL417">
        <f>IF(O63=10,P63,0)</f>
        <v>0</v>
      </c>
      <c r="BM417">
        <f>IF(O64=10,P64,0)</f>
        <v>0</v>
      </c>
      <c r="BN417">
        <f>IF(O65=10,P65,0)</f>
        <v>0</v>
      </c>
      <c r="BO417">
        <f>IF(O66=10,P66,0)</f>
        <v>0</v>
      </c>
      <c r="BP417">
        <f>IF(O67=10,P67,0)</f>
        <v>0</v>
      </c>
      <c r="BQ417">
        <f>IF(O68=10,P68,0)</f>
        <v>0</v>
      </c>
      <c r="BR417">
        <f>IF(O69=10,P69,0)</f>
        <v>0</v>
      </c>
      <c r="BS417">
        <f>IF(O70=10,P70,0)</f>
        <v>0</v>
      </c>
      <c r="BT417">
        <f>IF(O71=10,P71,0)</f>
        <v>0</v>
      </c>
      <c r="BU417">
        <f>IF(O72=10,P72,0)</f>
        <v>0</v>
      </c>
      <c r="BV417">
        <f>IF(O73=10,P73,0)</f>
        <v>0</v>
      </c>
      <c r="BW417">
        <f>IF(O74=10,P74,0)</f>
        <v>0</v>
      </c>
      <c r="BX417">
        <f>IF(O75=10,P75,0)</f>
        <v>0</v>
      </c>
      <c r="BY417">
        <f>IF(O76=10,P76,0)</f>
        <v>0</v>
      </c>
      <c r="BZ417">
        <f>IF(O77=10,P77,0)</f>
        <v>0</v>
      </c>
      <c r="CA417">
        <f>IF(O78=10,P78,0)</f>
        <v>0</v>
      </c>
      <c r="CB417">
        <f>IF(O79=10,P79,0)</f>
        <v>0</v>
      </c>
      <c r="CC417">
        <f>IF(O80=10,P80,0)</f>
        <v>0</v>
      </c>
      <c r="CD417">
        <f>IF(O81=10,P81,0)</f>
        <v>0</v>
      </c>
      <c r="CE417">
        <f>IF(O82=10,P82,0)</f>
        <v>0</v>
      </c>
      <c r="CF417">
        <f>IF(O83=10,P83,0)</f>
        <v>0</v>
      </c>
      <c r="CG417">
        <f>IF(O84=10,P84,0)</f>
        <v>0</v>
      </c>
      <c r="CH417">
        <f>IF(O85=10,P85,0)</f>
        <v>0</v>
      </c>
      <c r="CI417">
        <f>IF(O86=10,P86,0)</f>
        <v>0</v>
      </c>
      <c r="CJ417">
        <f>IF(O87=10,P87,0)</f>
        <v>0</v>
      </c>
      <c r="CK417">
        <f>IF(O88=10,P88,0)</f>
        <v>0</v>
      </c>
      <c r="CL417">
        <f>IF(O89=10,P89,0)</f>
        <v>0</v>
      </c>
      <c r="CM417">
        <f>IF(O90=10,P90,0)</f>
        <v>0</v>
      </c>
      <c r="CN417">
        <f>IF(O91=10,P91,0)</f>
        <v>0</v>
      </c>
      <c r="CO417">
        <f>IF(O92=10,P92,0)</f>
        <v>0</v>
      </c>
      <c r="CP417">
        <f>IF(O93=10,P93,0)</f>
        <v>0</v>
      </c>
      <c r="CQ417">
        <f>IF(O94=10,P94,0)</f>
        <v>0</v>
      </c>
      <c r="CR417">
        <f>IF(O95=10,P95,0)</f>
        <v>0</v>
      </c>
      <c r="CS417">
        <f>IF(O96=10,P96,0)</f>
        <v>0</v>
      </c>
      <c r="CT417">
        <f>IF(O97=10,P97,0)</f>
        <v>0</v>
      </c>
      <c r="CU417">
        <f>IF(O98=10,P98,0)</f>
        <v>0</v>
      </c>
      <c r="CV417">
        <f>IF(O99=10,P99,0)</f>
        <v>0</v>
      </c>
      <c r="CW417">
        <f>IF(O100=10,P100,0)</f>
        <v>0</v>
      </c>
      <c r="CX417">
        <f>IF(O101=10,P101,0)</f>
        <v>0</v>
      </c>
      <c r="CY417">
        <f>IF(O102=10,P102,0)</f>
        <v>0</v>
      </c>
      <c r="CZ417">
        <f>IF(O103=10,P103,0)</f>
        <v>0</v>
      </c>
      <c r="DA417">
        <f>IF(O104=10,P104,0)</f>
        <v>0</v>
      </c>
      <c r="DB417">
        <f>IF(O105=10,P105,0)</f>
        <v>0</v>
      </c>
      <c r="DC417">
        <f>IF(O106=10,P106,0)</f>
        <v>0</v>
      </c>
      <c r="DD417">
        <f>IF(O107=10,P107,0)</f>
        <v>0</v>
      </c>
      <c r="DE417">
        <f>IF(O108=10,P108,0)</f>
        <v>0</v>
      </c>
      <c r="DF417">
        <f>IF(O109=10,P109,0)</f>
        <v>0</v>
      </c>
      <c r="DG417">
        <f>IF(O110=10,P110,0)</f>
        <v>0</v>
      </c>
      <c r="DH417">
        <f>IF(O111=10,P111,0)</f>
        <v>0</v>
      </c>
      <c r="DI417">
        <f>IF(O112=10,P112,0)</f>
        <v>0</v>
      </c>
      <c r="DJ417">
        <f>IF(O113=10,P113,0)</f>
        <v>0</v>
      </c>
      <c r="DK417">
        <f>IF(O114=10,P114,0)</f>
        <v>0</v>
      </c>
      <c r="DL417">
        <f>IF(O115=10,P115,0)</f>
        <v>0</v>
      </c>
      <c r="DM417">
        <f>IF(O116=10,P116,0)</f>
        <v>0</v>
      </c>
      <c r="DN417">
        <f>IF(O117=10,P117,0)</f>
        <v>0</v>
      </c>
      <c r="DO417">
        <f>IF(O118=10,P118,0)</f>
        <v>0</v>
      </c>
      <c r="DP417">
        <f>IF(O119=10,P119,0)</f>
        <v>0</v>
      </c>
      <c r="DQ417">
        <f>IF(O120=10,P120,0)</f>
        <v>0</v>
      </c>
      <c r="DR417">
        <f>IF(O121=10,P121,0)</f>
        <v>0</v>
      </c>
      <c r="DS417">
        <f>IF(O122=10,P122,0)</f>
        <v>0</v>
      </c>
      <c r="DT417">
        <f>IF(O123=10,P123,0)</f>
        <v>0</v>
      </c>
      <c r="DU417">
        <f>IF(O124=10,P124,0)</f>
        <v>0</v>
      </c>
      <c r="DV417">
        <f>IF(O125=10,P125,0)</f>
        <v>0</v>
      </c>
      <c r="DW417">
        <f>IF(O126=10,P126,0)</f>
        <v>0</v>
      </c>
      <c r="DX417">
        <f>IF(O127=10,P127,0)</f>
        <v>0</v>
      </c>
      <c r="DY417">
        <f>IF(O128=10,P128,0)</f>
        <v>0</v>
      </c>
      <c r="DZ417" s="289">
        <f>SUM(B417:DY417)</f>
        <v>0</v>
      </c>
    </row>
    <row r="418" spans="1:130" ht="18" customHeight="1" hidden="1" thickBot="1" thickTop="1">
      <c r="A418" s="252" t="s">
        <v>111</v>
      </c>
      <c r="B418">
        <f>IF(O1=11,P1,0)</f>
        <v>0</v>
      </c>
      <c r="C418">
        <f>IF(O2=11,P2,0)</f>
        <v>0</v>
      </c>
      <c r="D418">
        <f>IF(O3=11,P3,0)</f>
        <v>0</v>
      </c>
      <c r="E418">
        <f>IF(O4=11,P4,0)</f>
        <v>0</v>
      </c>
      <c r="F418">
        <f>IF(O5=11,P5,0)</f>
        <v>0</v>
      </c>
      <c r="G418">
        <f>IF(O6=11,P6,0)</f>
        <v>0</v>
      </c>
      <c r="H418">
        <f>IF(O7=11,P7,0)</f>
        <v>0</v>
      </c>
      <c r="I418">
        <f>IF(O8=11,P8,0)</f>
        <v>0</v>
      </c>
      <c r="J418">
        <f>IF(O9=11,P9,0)</f>
        <v>0</v>
      </c>
      <c r="K418">
        <f>IF(O10=11,P10,0)</f>
        <v>0</v>
      </c>
      <c r="L418">
        <f>IF(O11=11,P11,0)</f>
        <v>0</v>
      </c>
      <c r="M418">
        <f>IF(O12=11,P12,0)</f>
        <v>0</v>
      </c>
      <c r="N418">
        <f>IF(O13=11,P13,0)</f>
        <v>0</v>
      </c>
      <c r="O418">
        <f>IF(O14=11,P14,0)</f>
        <v>0</v>
      </c>
      <c r="P418">
        <f>IF(O15=11,P15,0)</f>
        <v>0</v>
      </c>
      <c r="Q418">
        <f>IF(O16=11,P16,0)</f>
        <v>0</v>
      </c>
      <c r="R418">
        <f>IF(O17=11,P17,0)</f>
        <v>0</v>
      </c>
      <c r="S418">
        <f>IF(O18=11,P18,0)</f>
        <v>0</v>
      </c>
      <c r="T418">
        <f>IF(O19=11,P19,0)</f>
        <v>0</v>
      </c>
      <c r="U418">
        <f>IF(O20=11,P20,0)</f>
        <v>0</v>
      </c>
      <c r="V418">
        <f>IF(O21=11,P21,0)</f>
        <v>0</v>
      </c>
      <c r="W418">
        <f>IF(O22=11,P22,0)</f>
        <v>0</v>
      </c>
      <c r="X418">
        <f>IF(O23=11,P23,0)</f>
        <v>0</v>
      </c>
      <c r="Y418">
        <f>IF(O24=11,P24,0)</f>
        <v>0</v>
      </c>
      <c r="Z418">
        <f>IF(O25=11,P25,0)</f>
        <v>0</v>
      </c>
      <c r="AA418">
        <f>IF(O26=11,P26,0)</f>
        <v>0</v>
      </c>
      <c r="AB418">
        <f>IF(O27=11,P27,0)</f>
        <v>0</v>
      </c>
      <c r="AC418">
        <f>IF(O28=11,P28,0)</f>
        <v>0</v>
      </c>
      <c r="AD418">
        <f>IF(O29=11,P29,0)</f>
        <v>0</v>
      </c>
      <c r="AE418">
        <f>IF(O30=11,P30,0)</f>
        <v>0</v>
      </c>
      <c r="AF418">
        <f>IF(O31=11,P31,0)</f>
        <v>0</v>
      </c>
      <c r="AG418">
        <f>IF(O32=11,P32,0)</f>
        <v>0</v>
      </c>
      <c r="AH418">
        <f>IF(O33=11,P33,0)</f>
        <v>0</v>
      </c>
      <c r="AI418">
        <f>IF(O34=11,P34,0)</f>
        <v>0</v>
      </c>
      <c r="AJ418">
        <f>IF(O35=11,P35,0)</f>
        <v>0</v>
      </c>
      <c r="AK418">
        <f>IF(O36=11,P36,0)</f>
        <v>0</v>
      </c>
      <c r="AL418">
        <f>IF(O37=11,P37,0)</f>
        <v>0</v>
      </c>
      <c r="AM418">
        <f>IF(O38=11,P38,0)</f>
        <v>0</v>
      </c>
      <c r="AN418">
        <f>IF(O39=11,P39,0)</f>
        <v>0</v>
      </c>
      <c r="AO418">
        <f>IF(O40=11,P40,0)</f>
        <v>0</v>
      </c>
      <c r="AP418">
        <f>IF(O41=11,P41,0)</f>
        <v>0</v>
      </c>
      <c r="AQ418">
        <f>IF(O42=11,P42,0)</f>
        <v>0</v>
      </c>
      <c r="AR418">
        <f>IF(O43=11,P43,0)</f>
        <v>0</v>
      </c>
      <c r="AS418">
        <f>IF(O44=11,P44,0)</f>
        <v>0</v>
      </c>
      <c r="AT418">
        <f>IF(O45=11,P45,0)</f>
        <v>0</v>
      </c>
      <c r="AU418">
        <f>IF(O46=11,P46,0)</f>
        <v>0</v>
      </c>
      <c r="AV418">
        <f>IF(O47=11,P47,0)</f>
        <v>0</v>
      </c>
      <c r="AW418">
        <f>IF(O48=11,P48,0)</f>
        <v>0</v>
      </c>
      <c r="AX418">
        <f>IF(O49=11,P49,0)</f>
        <v>0</v>
      </c>
      <c r="AY418">
        <f>IF(O50=11,P50,0)</f>
        <v>0</v>
      </c>
      <c r="AZ418">
        <f>IF(O51=11,P51,0)</f>
        <v>0</v>
      </c>
      <c r="BA418">
        <f>IF(O52=11,P52,0)</f>
        <v>0</v>
      </c>
      <c r="BB418">
        <f>IF(O53=11,P53,0)</f>
        <v>0</v>
      </c>
      <c r="BC418">
        <f>IF(O54=11,P54,0)</f>
        <v>0</v>
      </c>
      <c r="BD418">
        <f>IF(O55=11,P55,0)</f>
        <v>0</v>
      </c>
      <c r="BE418">
        <f>IF(O56=11,P56,0)</f>
        <v>0</v>
      </c>
      <c r="BF418">
        <f>IF(O57=11,P57,0)</f>
        <v>0</v>
      </c>
      <c r="BG418">
        <f>IF(O58=11,P58,0)</f>
        <v>0</v>
      </c>
      <c r="BH418">
        <f>IF(O59=11,P59,0)</f>
        <v>0</v>
      </c>
      <c r="BI418">
        <f>IF(O60=11,P60,0)</f>
        <v>0</v>
      </c>
      <c r="BJ418">
        <f>IF(O61=11,P61,0)</f>
        <v>0</v>
      </c>
      <c r="BK418">
        <f>IF(O62=11,P62,0)</f>
        <v>0</v>
      </c>
      <c r="BL418">
        <f>IF(O63=11,P63,0)</f>
        <v>0</v>
      </c>
      <c r="BM418">
        <f>IF(O64=11,P64,0)</f>
        <v>0</v>
      </c>
      <c r="BN418">
        <f>IF(O65=11,P65,0)</f>
        <v>0</v>
      </c>
      <c r="BO418">
        <f>IF(O66=11,P66,0)</f>
        <v>0</v>
      </c>
      <c r="BP418">
        <f>IF(O67=11,P67,0)</f>
        <v>0</v>
      </c>
      <c r="BQ418">
        <f>IF(O68=11,P68,0)</f>
        <v>0</v>
      </c>
      <c r="BR418">
        <f>IF(O69=11,P69,0)</f>
        <v>0</v>
      </c>
      <c r="BS418">
        <f>IF(O70=11,P70,0)</f>
        <v>0</v>
      </c>
      <c r="BT418">
        <f>IF(O71=11,P71,0)</f>
        <v>0</v>
      </c>
      <c r="BU418">
        <f>IF(O72=11,P72,0)</f>
        <v>0</v>
      </c>
      <c r="BV418">
        <f>IF(O73=11,P73,0)</f>
        <v>0</v>
      </c>
      <c r="BW418">
        <f>IF(O74=11,P74,0)</f>
        <v>0</v>
      </c>
      <c r="BX418">
        <f>IF(O75=11,P75,0)</f>
        <v>0</v>
      </c>
      <c r="BY418">
        <f>IF(O76=11,P76,0)</f>
        <v>0</v>
      </c>
      <c r="BZ418">
        <f>IF(O77=11,P77,0)</f>
        <v>0</v>
      </c>
      <c r="CA418">
        <f>IF(O78=11,P78,0)</f>
        <v>0</v>
      </c>
      <c r="CB418">
        <f>IF(O79=11,P79,0)</f>
        <v>0</v>
      </c>
      <c r="CC418">
        <f>IF(O80=11,P80,0)</f>
        <v>0</v>
      </c>
      <c r="CD418">
        <f>IF(O81=11,P81,0)</f>
        <v>0</v>
      </c>
      <c r="CE418">
        <f>IF(O82=11,P82,0)</f>
        <v>0</v>
      </c>
      <c r="CF418">
        <f>IF(O83=11,P83,0)</f>
        <v>0</v>
      </c>
      <c r="CG418">
        <f>IF(O84=11,P84,0)</f>
        <v>0</v>
      </c>
      <c r="CH418">
        <f>IF(O85=11,P85,0)</f>
        <v>0</v>
      </c>
      <c r="CI418">
        <f>IF(O86=11,P86,0)</f>
        <v>0</v>
      </c>
      <c r="CJ418">
        <f>IF(O87=11,P87,0)</f>
        <v>0</v>
      </c>
      <c r="CK418">
        <f>IF(O88=11,P88,0)</f>
        <v>0</v>
      </c>
      <c r="CL418">
        <f>IF(O89=11,P89,0)</f>
        <v>0</v>
      </c>
      <c r="CM418">
        <f>IF(O90=11,P90,0)</f>
        <v>0</v>
      </c>
      <c r="CN418">
        <f>IF(O91=11,P91,0)</f>
        <v>0</v>
      </c>
      <c r="CO418">
        <f>IF(O92=11,P92,0)</f>
        <v>0</v>
      </c>
      <c r="CP418">
        <f>IF(O93=11,P93,0)</f>
        <v>0</v>
      </c>
      <c r="CQ418">
        <f>IF(O94=11,P94,0)</f>
        <v>0</v>
      </c>
      <c r="CR418">
        <f>IF(O95=11,P95,0)</f>
        <v>0</v>
      </c>
      <c r="CS418">
        <f>IF(O96=11,P96,0)</f>
        <v>0</v>
      </c>
      <c r="CT418">
        <f>IF(O97=11,P97,0)</f>
        <v>0</v>
      </c>
      <c r="CU418">
        <f>IF(O98=11,P98,0)</f>
        <v>0</v>
      </c>
      <c r="CV418">
        <f>IF(O99=11,P99,0)</f>
        <v>0</v>
      </c>
      <c r="CW418">
        <f>IF(O100=11,P100,0)</f>
        <v>0</v>
      </c>
      <c r="CX418">
        <f>IF(O101=11,P101,0)</f>
        <v>0</v>
      </c>
      <c r="CY418">
        <f>IF(O102=11,P102,0)</f>
        <v>0</v>
      </c>
      <c r="CZ418">
        <f>IF(O103=11,P103,0)</f>
        <v>0</v>
      </c>
      <c r="DA418">
        <f>IF(O104=11,P104,0)</f>
        <v>0</v>
      </c>
      <c r="DB418">
        <f>IF(O105=11,P105,0)</f>
        <v>0</v>
      </c>
      <c r="DC418">
        <f>IF(O106=11,P106,0)</f>
        <v>0</v>
      </c>
      <c r="DD418">
        <f>IF(O107=11,P107,0)</f>
        <v>0</v>
      </c>
      <c r="DE418">
        <f>IF(O108=11,P108,0)</f>
        <v>0</v>
      </c>
      <c r="DF418">
        <f>IF(O109=11,P109,0)</f>
        <v>0</v>
      </c>
      <c r="DG418">
        <f>IF(O110=11,P110,0)</f>
        <v>0</v>
      </c>
      <c r="DH418">
        <f>IF(O111=11,P111,0)</f>
        <v>0</v>
      </c>
      <c r="DI418">
        <f>IF(O112=11,P112,0)</f>
        <v>0</v>
      </c>
      <c r="DJ418">
        <f>IF(O113=11,P113,0)</f>
        <v>0</v>
      </c>
      <c r="DK418">
        <f>IF(O114=11,P114,0)</f>
        <v>0</v>
      </c>
      <c r="DL418">
        <f>IF(O115=11,P115,0)</f>
        <v>0</v>
      </c>
      <c r="DM418">
        <f>IF(O116=11,P116,0)</f>
        <v>0</v>
      </c>
      <c r="DN418">
        <f>IF(O117=11,P117,0)</f>
        <v>0</v>
      </c>
      <c r="DO418">
        <f>IF(O118=11,P118,0)</f>
        <v>0</v>
      </c>
      <c r="DP418">
        <f>IF(O119=11,P119,0)</f>
        <v>0</v>
      </c>
      <c r="DQ418">
        <f>IF(O120=11,P120,0)</f>
        <v>0</v>
      </c>
      <c r="DR418">
        <f>IF(O121=11,P121,0)</f>
        <v>0</v>
      </c>
      <c r="DS418">
        <f>IF(O122=11,P122,0)</f>
        <v>0</v>
      </c>
      <c r="DT418">
        <f>IF(O123=11,P123,0)</f>
        <v>0</v>
      </c>
      <c r="DU418">
        <f>IF(O124=11,P124,0)</f>
        <v>0</v>
      </c>
      <c r="DV418">
        <f>IF(O125=11,P125,0)</f>
        <v>0</v>
      </c>
      <c r="DW418">
        <f>IF(O126=11,P126,0)</f>
        <v>0</v>
      </c>
      <c r="DX418">
        <f>IF(O127=11,P127,0)</f>
        <v>0</v>
      </c>
      <c r="DY418">
        <f>IF(O128=11,P128,0)</f>
        <v>0</v>
      </c>
      <c r="DZ418" s="289">
        <f>SUM(B418:DY418)</f>
        <v>0</v>
      </c>
    </row>
    <row r="419" spans="1:130" ht="18" customHeight="1" hidden="1" thickBot="1" thickTop="1">
      <c r="A419" s="252" t="s">
        <v>48</v>
      </c>
      <c r="B419">
        <f>IF(O1=12,P1,0)</f>
        <v>0</v>
      </c>
      <c r="C419">
        <f>IF(O2=12,P2,0)</f>
        <v>0</v>
      </c>
      <c r="D419">
        <f>IF(O3=12,P3,0)</f>
        <v>0</v>
      </c>
      <c r="E419">
        <f>IF(O4=12,P4,0)</f>
        <v>0</v>
      </c>
      <c r="F419">
        <f>IF(O5=12,P5,0)</f>
        <v>0</v>
      </c>
      <c r="G419">
        <f>IF(O6=12,P6,0)</f>
        <v>0</v>
      </c>
      <c r="H419">
        <f>IF(O7=12,P7,0)</f>
        <v>0</v>
      </c>
      <c r="I419">
        <f>IF(O8=12,P8,0)</f>
        <v>0</v>
      </c>
      <c r="J419">
        <f>IF(O9=12,P9,0)</f>
        <v>0</v>
      </c>
      <c r="K419">
        <f>IF(O10=12,P10,0)</f>
        <v>0</v>
      </c>
      <c r="L419">
        <f>IF(O11=12,P11,0)</f>
        <v>0</v>
      </c>
      <c r="M419">
        <f>IF(O12=12,P12,0)</f>
        <v>0</v>
      </c>
      <c r="N419">
        <f>IF(O13=12,P13,0)</f>
        <v>0</v>
      </c>
      <c r="O419">
        <f>IF(O14=12,P14,0)</f>
        <v>0</v>
      </c>
      <c r="P419">
        <f>IF(O15=12,P15,0)</f>
        <v>0</v>
      </c>
      <c r="Q419">
        <f>IF(O16=12,P16,0)</f>
        <v>0</v>
      </c>
      <c r="R419">
        <f>IF(O17=12,P17,0)</f>
        <v>0</v>
      </c>
      <c r="S419">
        <f>IF(O18=12,P18,0)</f>
        <v>0</v>
      </c>
      <c r="T419">
        <f>IF(O19=12,P19,0)</f>
        <v>0</v>
      </c>
      <c r="U419">
        <f>IF(O20=12,P20,0)</f>
        <v>0</v>
      </c>
      <c r="V419">
        <f>IF(O21=12,P21,0)</f>
        <v>0</v>
      </c>
      <c r="W419">
        <f>IF(O22=12,P22,0)</f>
        <v>0</v>
      </c>
      <c r="X419">
        <f>IF(O23=12,P23,0)</f>
        <v>0</v>
      </c>
      <c r="Y419">
        <f>IF(O24=12,P24,0)</f>
        <v>0</v>
      </c>
      <c r="Z419">
        <f>IF(O25=12,P25,0)</f>
        <v>0</v>
      </c>
      <c r="AA419">
        <f>IF(O26=12,P26,0)</f>
        <v>0</v>
      </c>
      <c r="AB419">
        <f>IF(O27=12,P27,0)</f>
        <v>0</v>
      </c>
      <c r="AC419">
        <f>IF(O28=12,P28,0)</f>
        <v>0</v>
      </c>
      <c r="AD419">
        <f>IF(O29=12,P29,0)</f>
        <v>0</v>
      </c>
      <c r="AE419">
        <f>IF(O30=12,P30,0)</f>
        <v>0</v>
      </c>
      <c r="AF419">
        <f>IF(O31=12,P31,0)</f>
        <v>0</v>
      </c>
      <c r="AG419">
        <f>IF(O32=12,P32,0)</f>
        <v>0</v>
      </c>
      <c r="AH419">
        <f>IF(O33=12,P33,0)</f>
        <v>0</v>
      </c>
      <c r="AI419">
        <f>IF(O34=12,P34,0)</f>
        <v>0</v>
      </c>
      <c r="AJ419">
        <f>IF(O35=12,P35,0)</f>
        <v>0</v>
      </c>
      <c r="AK419">
        <f>IF(O36=12,P36,0)</f>
        <v>0</v>
      </c>
      <c r="AL419">
        <f>IF(O37=12,P37,0)</f>
        <v>0</v>
      </c>
      <c r="AM419">
        <f>IF(O38=12,P38,0)</f>
        <v>0</v>
      </c>
      <c r="AN419">
        <f>IF(O39=12,P39,0)</f>
        <v>0</v>
      </c>
      <c r="AO419">
        <f>IF(O40=12,P40,0)</f>
        <v>0</v>
      </c>
      <c r="AP419">
        <f>IF(O41=12,P41,0)</f>
        <v>0</v>
      </c>
      <c r="AQ419">
        <f>IF(O42=12,P42,0)</f>
        <v>0</v>
      </c>
      <c r="AR419">
        <f>IF(O43=12,P43,0)</f>
        <v>0</v>
      </c>
      <c r="AS419">
        <f>IF(O44=12,P44,0)</f>
        <v>0</v>
      </c>
      <c r="AT419">
        <f>IF(O45=12,P45,0)</f>
        <v>0</v>
      </c>
      <c r="AU419">
        <f>IF(O46=12,P46,0)</f>
        <v>0</v>
      </c>
      <c r="AV419">
        <f>IF(O47=12,P47,0)</f>
        <v>0</v>
      </c>
      <c r="AW419">
        <f>IF(O48=12,P48,0)</f>
        <v>0</v>
      </c>
      <c r="AX419">
        <f>IF(O49=12,P49,0)</f>
        <v>0</v>
      </c>
      <c r="AY419">
        <f>IF(O50=12,P50,0)</f>
        <v>0</v>
      </c>
      <c r="AZ419">
        <f>IF(O51=12,P51,0)</f>
        <v>0</v>
      </c>
      <c r="BA419">
        <f>IF(O52=12,P52,0)</f>
        <v>0</v>
      </c>
      <c r="BB419">
        <f>IF(O53=12,P53,0)</f>
        <v>0</v>
      </c>
      <c r="BC419">
        <f>IF(O54=12,P54,0)</f>
        <v>0</v>
      </c>
      <c r="BD419">
        <f>IF(O55=12,P55,0)</f>
        <v>0</v>
      </c>
      <c r="BE419">
        <f>IF(O56=12,P56,0)</f>
        <v>0</v>
      </c>
      <c r="BF419">
        <f>IF(O57=12,P57,0)</f>
        <v>0</v>
      </c>
      <c r="BG419">
        <f>IF(O58=12,P58,0)</f>
        <v>0</v>
      </c>
      <c r="BH419">
        <f>IF(O59=12,P59,0)</f>
        <v>0</v>
      </c>
      <c r="BI419">
        <f>IF(O60=12,P60,0)</f>
        <v>0</v>
      </c>
      <c r="BJ419">
        <f>IF(O61=12,P61,0)</f>
        <v>0</v>
      </c>
      <c r="BK419">
        <f>IF(O62=12,P62,0)</f>
        <v>0</v>
      </c>
      <c r="BL419">
        <f>IF(O63=12,P63,0)</f>
        <v>0</v>
      </c>
      <c r="BM419">
        <f>IF(O64=12,P64,0)</f>
        <v>0</v>
      </c>
      <c r="BN419">
        <f>IF(O65=12,P65,0)</f>
        <v>0</v>
      </c>
      <c r="BO419">
        <f>IF(O66=12,P66,0)</f>
        <v>0</v>
      </c>
      <c r="BP419">
        <f>IF(O67=12,P67,0)</f>
        <v>0</v>
      </c>
      <c r="BQ419">
        <f>IF(O68=12,P68,0)</f>
        <v>0</v>
      </c>
      <c r="BR419">
        <f>IF(O69=12,P69,0)</f>
        <v>0</v>
      </c>
      <c r="BS419">
        <f>IF(O70=12,P70,0)</f>
        <v>0</v>
      </c>
      <c r="BT419">
        <f>IF(O71=12,P71,0)</f>
        <v>0</v>
      </c>
      <c r="BU419">
        <f>IF(O72=12,P72,0)</f>
        <v>0</v>
      </c>
      <c r="BV419">
        <f>IF(O73=12,P73,0)</f>
        <v>0</v>
      </c>
      <c r="BW419">
        <f>IF(O74=12,P74,0)</f>
        <v>0</v>
      </c>
      <c r="BX419">
        <f>IF(O75=12,P75,0)</f>
        <v>0</v>
      </c>
      <c r="BY419">
        <f>IF(O76=12,P76,0)</f>
        <v>0</v>
      </c>
      <c r="BZ419">
        <f>IF(O77=12,P77,0)</f>
        <v>0</v>
      </c>
      <c r="CA419">
        <f>IF(O78=12,P78,0)</f>
        <v>0</v>
      </c>
      <c r="CB419">
        <f>IF(O79=12,P79,0)</f>
        <v>0</v>
      </c>
      <c r="CC419">
        <f>IF(O80=12,P80,0)</f>
        <v>0</v>
      </c>
      <c r="CD419">
        <f>IF(O81=12,P81,0)</f>
        <v>0</v>
      </c>
      <c r="CE419">
        <f>IF(O82=12,P82,0)</f>
        <v>0</v>
      </c>
      <c r="CF419">
        <f>IF(O83=12,P83,0)</f>
        <v>0</v>
      </c>
      <c r="CG419">
        <f>IF(O84=12,P84,0)</f>
        <v>0</v>
      </c>
      <c r="CH419">
        <f>IF(O85=12,P85,0)</f>
        <v>0</v>
      </c>
      <c r="CI419">
        <f>IF(O86=12,P86,0)</f>
        <v>0</v>
      </c>
      <c r="CJ419">
        <f>IF(O87=12,P87,0)</f>
        <v>0</v>
      </c>
      <c r="CK419">
        <f>IF(O88=12,P88,0)</f>
        <v>0</v>
      </c>
      <c r="CL419">
        <f>IF(O89=12,P89,0)</f>
        <v>0</v>
      </c>
      <c r="CM419">
        <f>IF(O90=12,P90,0)</f>
        <v>0</v>
      </c>
      <c r="CN419">
        <f>IF(O91=12,P91,0)</f>
        <v>0</v>
      </c>
      <c r="CO419">
        <f>IF(O92=12,P92,0)</f>
        <v>0</v>
      </c>
      <c r="CP419">
        <f>IF(O93=12,P93,0)</f>
        <v>0</v>
      </c>
      <c r="CQ419">
        <f>IF(O94=12,P94,0)</f>
        <v>0</v>
      </c>
      <c r="CR419">
        <f>IF(O95=12,P95,0)</f>
        <v>0</v>
      </c>
      <c r="CS419">
        <f>IF(O96=12,P96,0)</f>
        <v>0</v>
      </c>
      <c r="CT419">
        <f>IF(O97=12,P97,0)</f>
        <v>0</v>
      </c>
      <c r="CU419">
        <f>IF(O98=12,P98,0)</f>
        <v>0</v>
      </c>
      <c r="CV419">
        <f>IF(O99=12,P99,0)</f>
        <v>0</v>
      </c>
      <c r="CW419">
        <f>IF(O100=12,P100,0)</f>
        <v>0</v>
      </c>
      <c r="CX419">
        <f>IF(O101=12,P101,0)</f>
        <v>0</v>
      </c>
      <c r="CY419">
        <f>IF(O102=12,P102,0)</f>
        <v>0</v>
      </c>
      <c r="CZ419">
        <f>IF(O103=12,P103,0)</f>
        <v>0</v>
      </c>
      <c r="DA419">
        <f>IF(O104=12,P104,0)</f>
        <v>0</v>
      </c>
      <c r="DB419">
        <f>IF(O105=12,P105,0)</f>
        <v>0</v>
      </c>
      <c r="DC419">
        <f>IF(O106=12,P106,0)</f>
        <v>0</v>
      </c>
      <c r="DD419">
        <f>IF(O107=12,P107,0)</f>
        <v>0</v>
      </c>
      <c r="DE419">
        <f>IF(O108=12,P108,0)</f>
        <v>0</v>
      </c>
      <c r="DF419">
        <f>IF(O109=12,P109,0)</f>
        <v>0</v>
      </c>
      <c r="DG419">
        <f>IF(O110=12,P110,0)</f>
        <v>0</v>
      </c>
      <c r="DH419">
        <f>IF(O111=12,P111,0)</f>
        <v>0</v>
      </c>
      <c r="DI419">
        <f>IF(O112=12,P112,0)</f>
        <v>0</v>
      </c>
      <c r="DJ419">
        <f>IF(O113=12,P113,0)</f>
        <v>0</v>
      </c>
      <c r="DK419">
        <f>IF(O114=12,P114,0)</f>
        <v>0</v>
      </c>
      <c r="DL419">
        <f>IF(O115=12,P115,0)</f>
        <v>0</v>
      </c>
      <c r="DM419">
        <f>IF(O116=12,P116,0)</f>
        <v>0</v>
      </c>
      <c r="DN419">
        <f>IF(O117=12,P117,0)</f>
        <v>0</v>
      </c>
      <c r="DO419">
        <f>IF(O118=12,P118,0)</f>
        <v>0</v>
      </c>
      <c r="DP419">
        <f>IF(O119=12,P119,0)</f>
        <v>0</v>
      </c>
      <c r="DQ419">
        <f>IF(O120=12,P120,0)</f>
        <v>0</v>
      </c>
      <c r="DR419">
        <f>IF(O121=12,P121,0)</f>
        <v>0</v>
      </c>
      <c r="DS419">
        <f>IF(O122=12,P122,0)</f>
        <v>0</v>
      </c>
      <c r="DT419">
        <f>IF(O123=12,P123,0)</f>
        <v>0</v>
      </c>
      <c r="DU419">
        <f>IF(O124=12,P124,0)</f>
        <v>0</v>
      </c>
      <c r="DV419">
        <f>IF(O125=12,P125,0)</f>
        <v>0</v>
      </c>
      <c r="DW419">
        <f>IF(O126=12,P126,0)</f>
        <v>0</v>
      </c>
      <c r="DX419">
        <f>IF(O127=12,P127,0)</f>
        <v>0</v>
      </c>
      <c r="DY419">
        <f>IF(O128=12,P128,0)</f>
        <v>0</v>
      </c>
      <c r="DZ419" s="289">
        <f>SUM(B419:DY419)</f>
        <v>0</v>
      </c>
    </row>
    <row r="420" spans="1:130" ht="18" customHeight="1" hidden="1" thickBot="1" thickTop="1">
      <c r="A420" s="252" t="s">
        <v>74</v>
      </c>
      <c r="B420">
        <f>IF(O1=13,P1,0)</f>
        <v>0</v>
      </c>
      <c r="C420">
        <f>IF(O2=13,P2,0)</f>
        <v>0</v>
      </c>
      <c r="D420">
        <f>IF(O3=13,P3,0)</f>
        <v>0</v>
      </c>
      <c r="E420">
        <f>IF(O4=13,P4,0)</f>
        <v>0</v>
      </c>
      <c r="F420">
        <f>IF(O5=13,P5,0)</f>
        <v>0</v>
      </c>
      <c r="G420">
        <f>IF(O6=13,P6,0)</f>
        <v>0</v>
      </c>
      <c r="H420">
        <f>IF(O7=13,P7,0)</f>
        <v>0</v>
      </c>
      <c r="I420">
        <f>IF(O8=13,P8,0)</f>
        <v>0</v>
      </c>
      <c r="J420">
        <f>IF(O9=13,P9,0)</f>
        <v>0</v>
      </c>
      <c r="K420">
        <f>IF(O10=13,P10,0)</f>
        <v>0</v>
      </c>
      <c r="L420">
        <f>IF(O11=13,P11,0)</f>
        <v>0</v>
      </c>
      <c r="M420">
        <f>IF(O12=13,P12,0)</f>
        <v>0</v>
      </c>
      <c r="N420">
        <f>IF(O13=13,P13,0)</f>
        <v>0</v>
      </c>
      <c r="O420">
        <f>IF(O14=13,P14,0)</f>
        <v>0</v>
      </c>
      <c r="P420">
        <f>IF(O15=13,P15,0)</f>
        <v>0</v>
      </c>
      <c r="Q420">
        <f>IF(O16=13,P16,0)</f>
        <v>0</v>
      </c>
      <c r="R420">
        <f>IF(O17=13,P17,0)</f>
        <v>0</v>
      </c>
      <c r="S420">
        <f>IF(O18=13,P18,0)</f>
        <v>0</v>
      </c>
      <c r="T420">
        <f>IF(O19=13,P19,0)</f>
        <v>0</v>
      </c>
      <c r="U420">
        <f>IF(O20=13,P20,0)</f>
        <v>0</v>
      </c>
      <c r="V420">
        <f>IF(O21=13,P21,0)</f>
        <v>0</v>
      </c>
      <c r="W420">
        <f>IF(O22=13,P22,0)</f>
        <v>0</v>
      </c>
      <c r="X420">
        <f>IF(O23=13,P23,0)</f>
        <v>0</v>
      </c>
      <c r="Y420">
        <f>IF(O24=13,P24,0)</f>
        <v>0</v>
      </c>
      <c r="Z420">
        <f>IF(O25=13,P25,0)</f>
        <v>0</v>
      </c>
      <c r="AA420">
        <f>IF(O26=13,P26,0)</f>
        <v>0</v>
      </c>
      <c r="AB420">
        <f>IF(O27=13,P27,0)</f>
        <v>0</v>
      </c>
      <c r="AC420">
        <f>IF(O28=13,P28,0)</f>
        <v>0</v>
      </c>
      <c r="AD420">
        <f>IF(O29=13,P29,0)</f>
        <v>0</v>
      </c>
      <c r="AE420">
        <f>IF(O30=13,P30,0)</f>
        <v>0</v>
      </c>
      <c r="AF420">
        <f>IF(O31=13,P31,0)</f>
        <v>0</v>
      </c>
      <c r="AG420">
        <f>IF(O32=13,P32,0)</f>
        <v>0</v>
      </c>
      <c r="AH420">
        <f>IF(O33=13,P33,0)</f>
        <v>0</v>
      </c>
      <c r="AI420">
        <f>IF(O34=13,P34,0)</f>
        <v>0</v>
      </c>
      <c r="AJ420">
        <f>IF(O35=13,P35,0)</f>
        <v>0</v>
      </c>
      <c r="AK420">
        <f>IF(O36=13,P36,0)</f>
        <v>0</v>
      </c>
      <c r="AL420">
        <f>IF(O37=13,P37,0)</f>
        <v>0</v>
      </c>
      <c r="AM420">
        <f>IF(O38=13,P38,0)</f>
        <v>0</v>
      </c>
      <c r="AN420">
        <f>IF(O39=13,P39,0)</f>
        <v>0</v>
      </c>
      <c r="AO420">
        <f>IF(O40=13,P40,0)</f>
        <v>0</v>
      </c>
      <c r="AP420">
        <f>IF(O41=13,P41,0)</f>
        <v>0</v>
      </c>
      <c r="AQ420">
        <f>IF(O42=13,P42,0)</f>
        <v>0</v>
      </c>
      <c r="AR420">
        <f>IF(O43=13,P43,0)</f>
        <v>0</v>
      </c>
      <c r="AS420">
        <f>IF(O44=13,P44,0)</f>
        <v>0</v>
      </c>
      <c r="AT420">
        <f>IF(O45=13,P45,0)</f>
        <v>0</v>
      </c>
      <c r="AU420">
        <f>IF(O46=13,P46,0)</f>
        <v>0</v>
      </c>
      <c r="AV420">
        <f>IF(O47=13,P47,0)</f>
        <v>0</v>
      </c>
      <c r="AW420">
        <f>IF(O48=13,P48,0)</f>
        <v>0</v>
      </c>
      <c r="AX420">
        <f>IF(O49=13,P49,0)</f>
        <v>0</v>
      </c>
      <c r="AY420">
        <f>IF(O50=13,P50,0)</f>
        <v>0</v>
      </c>
      <c r="AZ420">
        <f>IF(O51=13,P51,0)</f>
        <v>0</v>
      </c>
      <c r="BA420">
        <f>IF(O52=13,P52,0)</f>
        <v>0</v>
      </c>
      <c r="BB420">
        <f>IF(O53=13,P53,0)</f>
        <v>0</v>
      </c>
      <c r="BC420">
        <f>IF(O54=13,P54,0)</f>
        <v>0</v>
      </c>
      <c r="BD420">
        <f>IF(O55=13,P55,0)</f>
        <v>0</v>
      </c>
      <c r="BE420">
        <f>IF(O56=13,P56,0)</f>
        <v>0</v>
      </c>
      <c r="BF420">
        <f>IF(O57=13,P57,0)</f>
        <v>0</v>
      </c>
      <c r="BG420">
        <f>IF(O58=13,P58,0)</f>
        <v>0</v>
      </c>
      <c r="BH420">
        <f>IF(O59=13,P59,0)</f>
        <v>0</v>
      </c>
      <c r="BI420">
        <f>IF(O60=13,P60,0)</f>
        <v>0</v>
      </c>
      <c r="BJ420">
        <f>IF(O61=13,P61,0)</f>
        <v>0</v>
      </c>
      <c r="BK420">
        <f>IF(O62=13,P62,0)</f>
        <v>0</v>
      </c>
      <c r="BL420">
        <f>IF(O63=13,P63,0)</f>
        <v>0</v>
      </c>
      <c r="BM420">
        <f>IF(O64=13,P64,0)</f>
        <v>0</v>
      </c>
      <c r="BN420">
        <f>IF(O65=13,P65,0)</f>
        <v>0</v>
      </c>
      <c r="BO420">
        <f>IF(O66=13,P66,0)</f>
        <v>0</v>
      </c>
      <c r="BP420">
        <f>IF(O67=13,P67,0)</f>
        <v>0</v>
      </c>
      <c r="BQ420">
        <f>IF(O68=13,P68,0)</f>
        <v>0</v>
      </c>
      <c r="BR420">
        <f>IF(O69=13,P69,0)</f>
        <v>0</v>
      </c>
      <c r="BS420">
        <f>IF(O70=13,P70,0)</f>
        <v>0</v>
      </c>
      <c r="BT420">
        <f>IF(O71=13,P71,0)</f>
        <v>0</v>
      </c>
      <c r="BU420">
        <f>IF(O72=13,P72,0)</f>
        <v>0</v>
      </c>
      <c r="BV420">
        <f>IF(O73=13,P73,0)</f>
        <v>0</v>
      </c>
      <c r="BW420">
        <f>IF(O74=13,P74,0)</f>
        <v>0</v>
      </c>
      <c r="BX420">
        <f>IF(O75=13,P75,0)</f>
        <v>0</v>
      </c>
      <c r="BY420">
        <f>IF(O76=13,P76,0)</f>
        <v>0</v>
      </c>
      <c r="BZ420">
        <f>IF(O77=13,P77,0)</f>
        <v>0</v>
      </c>
      <c r="CA420">
        <f>IF(O78=13,P78,0)</f>
        <v>0</v>
      </c>
      <c r="CB420">
        <f>IF(O79=13,P79,0)</f>
        <v>0</v>
      </c>
      <c r="CC420">
        <f>IF(O80=13,P80,0)</f>
        <v>0</v>
      </c>
      <c r="CD420">
        <f>IF(O81=13,P81,0)</f>
        <v>0</v>
      </c>
      <c r="CE420">
        <f>IF(O82=13,P82,0)</f>
        <v>0</v>
      </c>
      <c r="CF420">
        <f>IF(O83=13,P83,0)</f>
        <v>0</v>
      </c>
      <c r="CG420">
        <f>IF(O84=13,P84,0)</f>
        <v>0</v>
      </c>
      <c r="CH420">
        <f>IF(O85=13,P85,0)</f>
        <v>0</v>
      </c>
      <c r="CI420">
        <f>IF(O86=13,P86,0)</f>
        <v>0</v>
      </c>
      <c r="CJ420">
        <f>IF(O87=13,P87,0)</f>
        <v>0</v>
      </c>
      <c r="CK420">
        <f>IF(O88=13,P88,0)</f>
        <v>0</v>
      </c>
      <c r="CL420">
        <f>IF(O89=13,P89,0)</f>
        <v>0</v>
      </c>
      <c r="CM420">
        <f>IF(O90=13,P90,0)</f>
        <v>0</v>
      </c>
      <c r="CN420">
        <f>IF(O91=13,P91,0)</f>
        <v>0</v>
      </c>
      <c r="CO420">
        <f>IF(O92=13,P92,0)</f>
        <v>0</v>
      </c>
      <c r="CP420">
        <f>IF(O93=13,P93,0)</f>
        <v>0</v>
      </c>
      <c r="CQ420">
        <f>IF(O94=13,P94,0)</f>
        <v>0</v>
      </c>
      <c r="CR420">
        <f>IF(O95=13,P95,0)</f>
        <v>0</v>
      </c>
      <c r="CS420">
        <f>IF(O96=13,P96,0)</f>
        <v>0</v>
      </c>
      <c r="CT420">
        <f>IF(O97=13,P97,0)</f>
        <v>0</v>
      </c>
      <c r="CU420">
        <f>IF(O98=13,P98,0)</f>
        <v>0</v>
      </c>
      <c r="CV420">
        <f>IF(O99=13,P99,0)</f>
        <v>0</v>
      </c>
      <c r="CW420">
        <f>IF(O100=13,P100,0)</f>
        <v>0</v>
      </c>
      <c r="CX420">
        <f>IF(O101=13,P101,0)</f>
        <v>0</v>
      </c>
      <c r="CY420">
        <f>IF(O102=13,P102,0)</f>
        <v>0</v>
      </c>
      <c r="CZ420">
        <f>IF(O103=13,P103,0)</f>
        <v>0</v>
      </c>
      <c r="DA420">
        <f>IF(O104=13,P104,0)</f>
        <v>0</v>
      </c>
      <c r="DB420">
        <f>IF(O105=13,P105,0)</f>
        <v>0</v>
      </c>
      <c r="DC420">
        <f>IF(O106=13,P106,0)</f>
        <v>0</v>
      </c>
      <c r="DD420">
        <f>IF(O107=13,P107,0)</f>
        <v>0</v>
      </c>
      <c r="DE420">
        <f>IF(O108=13,P108,0)</f>
        <v>0</v>
      </c>
      <c r="DF420">
        <f>IF(O109=13,P109,0)</f>
        <v>0</v>
      </c>
      <c r="DG420">
        <f>IF(O110=13,P110,0)</f>
        <v>0</v>
      </c>
      <c r="DH420">
        <f>IF(O111=13,P111,0)</f>
        <v>0</v>
      </c>
      <c r="DI420">
        <f>IF(O112=13,P112,0)</f>
        <v>0</v>
      </c>
      <c r="DJ420">
        <f>IF(O113=13,P113,0)</f>
        <v>0</v>
      </c>
      <c r="DK420">
        <f>IF(O114=13,P114,0)</f>
        <v>0</v>
      </c>
      <c r="DL420">
        <f>IF(O115=13,P115,0)</f>
        <v>0</v>
      </c>
      <c r="DM420">
        <f>IF(O116=13,P116,0)</f>
        <v>0</v>
      </c>
      <c r="DN420">
        <f>IF(O117=13,P117,0)</f>
        <v>0</v>
      </c>
      <c r="DO420">
        <f>IF(O118=13,P118,0)</f>
        <v>0</v>
      </c>
      <c r="DP420">
        <f>IF(O119=13,P119,0)</f>
        <v>0</v>
      </c>
      <c r="DQ420">
        <f>IF(O120=13,P120,0)</f>
        <v>0</v>
      </c>
      <c r="DR420">
        <f>IF(O121=13,P121,0)</f>
        <v>0</v>
      </c>
      <c r="DS420">
        <f>IF(O122=13,P122,0)</f>
        <v>0</v>
      </c>
      <c r="DT420">
        <f>IF(O123=13,P123,0)</f>
        <v>0</v>
      </c>
      <c r="DU420">
        <f>IF(O124=13,P124,0)</f>
        <v>0</v>
      </c>
      <c r="DV420">
        <f>IF(O125=13,P125,0)</f>
        <v>0</v>
      </c>
      <c r="DW420">
        <f>IF(O126=13,P126,0)</f>
        <v>0</v>
      </c>
      <c r="DX420">
        <f>IF(O127=13,P127,0)</f>
        <v>0</v>
      </c>
      <c r="DY420">
        <f>IF(O128=13,P128,0)</f>
        <v>0</v>
      </c>
      <c r="DZ420" s="289">
        <f>SUM(B420:DY420)</f>
        <v>0</v>
      </c>
    </row>
    <row r="421" spans="1:130" ht="18" customHeight="1" hidden="1" thickBot="1" thickTop="1">
      <c r="A421" s="252" t="s">
        <v>75</v>
      </c>
      <c r="B421">
        <f>IF(O1=14,P1,0)</f>
        <v>0</v>
      </c>
      <c r="C421">
        <f>IF(O2=14,P2,0)</f>
        <v>0</v>
      </c>
      <c r="D421">
        <f>IF(O3=14,P3,0)</f>
        <v>0</v>
      </c>
      <c r="E421">
        <f>IF(O4=14,P4,0)</f>
        <v>0</v>
      </c>
      <c r="F421">
        <f>IF(O5=14,P5,0)</f>
        <v>0</v>
      </c>
      <c r="G421">
        <f>IF(O6=14,P6,0)</f>
        <v>0</v>
      </c>
      <c r="H421">
        <f>IF(O7=14,P7,0)</f>
        <v>0</v>
      </c>
      <c r="I421">
        <f>IF(O8=14,P8,0)</f>
        <v>0</v>
      </c>
      <c r="J421">
        <f>IF(O9=14,P9,0)</f>
        <v>0</v>
      </c>
      <c r="K421">
        <f>IF(O10=14,P10,0)</f>
        <v>0</v>
      </c>
      <c r="L421">
        <f>IF(O11=14,P11,0)</f>
        <v>0</v>
      </c>
      <c r="M421">
        <f>IF(O12=14,P12,0)</f>
        <v>0</v>
      </c>
      <c r="N421">
        <f>IF(O13=14,P13,0)</f>
        <v>0</v>
      </c>
      <c r="O421">
        <f>IF(O14=14,P14,0)</f>
        <v>0</v>
      </c>
      <c r="P421">
        <f>IF(O15=14,P15,0)</f>
        <v>0</v>
      </c>
      <c r="Q421">
        <f>IF(O16=14,P16,0)</f>
        <v>0</v>
      </c>
      <c r="R421">
        <f>IF(O17=14,P17,0)</f>
        <v>0</v>
      </c>
      <c r="S421">
        <f>IF(O18=14,P18,0)</f>
        <v>0</v>
      </c>
      <c r="T421">
        <f>IF(O19=14,P19,0)</f>
        <v>0</v>
      </c>
      <c r="U421">
        <f>IF(O20=14,P20,0)</f>
        <v>0</v>
      </c>
      <c r="V421">
        <f>IF(O21=14,P21,0)</f>
        <v>0</v>
      </c>
      <c r="W421">
        <f>IF(O22=14,P22,0)</f>
        <v>0</v>
      </c>
      <c r="X421">
        <f>IF(O23=14,P23,0)</f>
        <v>0</v>
      </c>
      <c r="Y421">
        <f>IF(O24=14,P24,0)</f>
        <v>0</v>
      </c>
      <c r="Z421">
        <f>IF(O25=14,P25,0)</f>
        <v>0</v>
      </c>
      <c r="AA421">
        <f>IF(O26=14,P26,0)</f>
        <v>0</v>
      </c>
      <c r="AB421">
        <f>IF(O27=14,P27,0)</f>
        <v>0</v>
      </c>
      <c r="AC421">
        <f>IF(O28=14,P28,0)</f>
        <v>0</v>
      </c>
      <c r="AD421">
        <f>IF(O29=14,P29,0)</f>
        <v>0</v>
      </c>
      <c r="AE421">
        <f>IF(O30=14,P30,0)</f>
        <v>0</v>
      </c>
      <c r="AF421">
        <f>IF(O31=14,P31,0)</f>
        <v>0</v>
      </c>
      <c r="AG421">
        <f>IF(O32=14,P32,0)</f>
        <v>0</v>
      </c>
      <c r="AH421">
        <f>IF(O33=14,P33,0)</f>
        <v>0</v>
      </c>
      <c r="AI421">
        <f>IF(O34=14,P34,0)</f>
        <v>0</v>
      </c>
      <c r="AJ421">
        <f>IF(O35=14,P35,0)</f>
        <v>0</v>
      </c>
      <c r="AK421">
        <f>IF(O36=14,P36,0)</f>
        <v>0</v>
      </c>
      <c r="AL421">
        <f>IF(O37=14,P37,0)</f>
        <v>0</v>
      </c>
      <c r="AM421">
        <f>IF(O38=14,P38,0)</f>
        <v>0</v>
      </c>
      <c r="AN421">
        <f>IF(O39=14,P39,0)</f>
        <v>0</v>
      </c>
      <c r="AO421">
        <f>IF(O40=14,P40,0)</f>
        <v>0</v>
      </c>
      <c r="AP421">
        <f>IF(O41=14,P41,0)</f>
        <v>0</v>
      </c>
      <c r="AQ421">
        <f>IF(O42=14,P42,0)</f>
        <v>0</v>
      </c>
      <c r="AR421">
        <f>IF(O43=14,P43,0)</f>
        <v>0</v>
      </c>
      <c r="AS421">
        <f>IF(O44=14,P44,0)</f>
        <v>0</v>
      </c>
      <c r="AT421">
        <f>IF(O45=14,P45,0)</f>
        <v>0</v>
      </c>
      <c r="AU421">
        <f>IF(O46=14,P46,0)</f>
        <v>0</v>
      </c>
      <c r="AV421">
        <f>IF(O47=14,P47,0)</f>
        <v>0</v>
      </c>
      <c r="AW421">
        <f>IF(O48=14,P48,0)</f>
        <v>0</v>
      </c>
      <c r="AX421">
        <f>IF(O49=14,P49,0)</f>
        <v>0</v>
      </c>
      <c r="AY421">
        <f>IF(O50=14,P50,0)</f>
        <v>0</v>
      </c>
      <c r="AZ421">
        <f>IF(O51=14,P51,0)</f>
        <v>0</v>
      </c>
      <c r="BA421">
        <f>IF(O52=14,P52,0)</f>
        <v>0</v>
      </c>
      <c r="BB421">
        <f>IF(O53=14,P53,0)</f>
        <v>0</v>
      </c>
      <c r="BC421">
        <f>IF(O54=14,P54,0)</f>
        <v>0</v>
      </c>
      <c r="BD421">
        <f>IF(O55=14,P55,0)</f>
        <v>0</v>
      </c>
      <c r="BE421">
        <f>IF(O56=14,P56,0)</f>
        <v>0</v>
      </c>
      <c r="BF421">
        <f>IF(O57=14,P57,0)</f>
        <v>0</v>
      </c>
      <c r="BG421">
        <f>IF(O58=14,P58,0)</f>
        <v>0</v>
      </c>
      <c r="BH421">
        <f>IF(O59=14,P59,0)</f>
        <v>0</v>
      </c>
      <c r="BI421">
        <f>IF(O60=14,P60,0)</f>
        <v>0</v>
      </c>
      <c r="BJ421">
        <f>IF(O61=14,P61,0)</f>
        <v>0</v>
      </c>
      <c r="BK421">
        <f>IF(O62=14,P62,0)</f>
        <v>0</v>
      </c>
      <c r="BL421">
        <f>IF(O63=14,P63,0)</f>
        <v>0</v>
      </c>
      <c r="BM421">
        <f>IF(O64=14,P64,0)</f>
        <v>0</v>
      </c>
      <c r="BN421">
        <f>IF(O65=14,P65,0)</f>
        <v>0</v>
      </c>
      <c r="BO421">
        <f>IF(O66=14,P66,0)</f>
        <v>0</v>
      </c>
      <c r="BP421">
        <f>IF(O67=14,P67,0)</f>
        <v>0</v>
      </c>
      <c r="BQ421">
        <f>IF(O68=14,P68,0)</f>
        <v>0</v>
      </c>
      <c r="BR421">
        <f>IF(O69=14,P69,0)</f>
        <v>0</v>
      </c>
      <c r="BS421">
        <f>IF(O70=14,P70,0)</f>
        <v>0</v>
      </c>
      <c r="BT421">
        <f>IF(O71=14,P71,0)</f>
        <v>0</v>
      </c>
      <c r="BU421">
        <f>IF(O72=14,P72,0)</f>
        <v>0</v>
      </c>
      <c r="BV421">
        <f>IF(O73=14,P73,0)</f>
        <v>0</v>
      </c>
      <c r="BW421">
        <f>IF(O74=14,P74,0)</f>
        <v>0</v>
      </c>
      <c r="BX421">
        <f>IF(O75=14,P75,0)</f>
        <v>0</v>
      </c>
      <c r="BY421">
        <f>IF(O76=14,P76,0)</f>
        <v>0</v>
      </c>
      <c r="BZ421">
        <f>IF(O77=14,P77,0)</f>
        <v>0</v>
      </c>
      <c r="CA421">
        <f>IF(O78=14,P78,0)</f>
        <v>0</v>
      </c>
      <c r="CB421">
        <f>IF(O79=14,P79,0)</f>
        <v>0</v>
      </c>
      <c r="CC421">
        <f>IF(O80=14,P80,0)</f>
        <v>0</v>
      </c>
      <c r="CD421">
        <f>IF(O81=14,P81,0)</f>
        <v>0</v>
      </c>
      <c r="CE421">
        <f>IF(O82=14,P82,0)</f>
        <v>0</v>
      </c>
      <c r="CF421">
        <f>IF(O83=14,P83,0)</f>
        <v>0</v>
      </c>
      <c r="CG421">
        <f>IF(O84=14,P84,0)</f>
        <v>0</v>
      </c>
      <c r="CH421">
        <f>IF(O85=14,P85,0)</f>
        <v>0</v>
      </c>
      <c r="CI421">
        <f>IF(O86=14,P86,0)</f>
        <v>0</v>
      </c>
      <c r="CJ421">
        <f>IF(O87=14,P87,0)</f>
        <v>0</v>
      </c>
      <c r="CK421">
        <f>IF(O88=14,P88,0)</f>
        <v>0</v>
      </c>
      <c r="CL421">
        <f>IF(O89=14,P89,0)</f>
        <v>0</v>
      </c>
      <c r="CM421">
        <f>IF(O90=14,P90,0)</f>
        <v>0</v>
      </c>
      <c r="CN421">
        <f>IF(O91=14,P91,0)</f>
        <v>0</v>
      </c>
      <c r="CO421">
        <f>IF(O92=14,P92,0)</f>
        <v>0</v>
      </c>
      <c r="CP421">
        <f>IF(O93=14,P93,0)</f>
        <v>0</v>
      </c>
      <c r="CQ421">
        <f>IF(O94=14,P94,0)</f>
        <v>0</v>
      </c>
      <c r="CR421">
        <f>IF(O95=14,P95,0)</f>
        <v>0</v>
      </c>
      <c r="CS421">
        <f>IF(O96=14,P96,0)</f>
        <v>0</v>
      </c>
      <c r="CT421">
        <f>IF(O97=14,P97,0)</f>
        <v>0</v>
      </c>
      <c r="CU421">
        <f>IF(O98=14,P98,0)</f>
        <v>0</v>
      </c>
      <c r="CV421">
        <f>IF(O99=14,P99,0)</f>
        <v>0</v>
      </c>
      <c r="CW421">
        <f>IF(O100=14,P100,0)</f>
        <v>0</v>
      </c>
      <c r="CX421">
        <f>IF(O101=14,P101,0)</f>
        <v>0</v>
      </c>
      <c r="CY421">
        <f>IF(O102=14,P102,0)</f>
        <v>0</v>
      </c>
      <c r="CZ421">
        <f>IF(O103=14,P103,0)</f>
        <v>0</v>
      </c>
      <c r="DA421">
        <f>IF(O104=14,P104,0)</f>
        <v>0</v>
      </c>
      <c r="DB421">
        <f>IF(O105=14,P105,0)</f>
        <v>0</v>
      </c>
      <c r="DC421">
        <f>IF(O106=14,P106,0)</f>
        <v>0</v>
      </c>
      <c r="DD421">
        <f>IF(O107=14,P107,0)</f>
        <v>0</v>
      </c>
      <c r="DE421">
        <f>IF(O108=14,P108,0)</f>
        <v>0</v>
      </c>
      <c r="DF421">
        <f>IF(O109=14,P109,0)</f>
        <v>0</v>
      </c>
      <c r="DG421">
        <f>IF(O110=14,P110,0)</f>
        <v>0</v>
      </c>
      <c r="DH421">
        <f>IF(O111=14,P111,0)</f>
        <v>0</v>
      </c>
      <c r="DI421">
        <f>IF(O112=14,P112,0)</f>
        <v>0</v>
      </c>
      <c r="DJ421">
        <f>IF(O113=14,P113,0)</f>
        <v>0</v>
      </c>
      <c r="DK421">
        <f>IF(O114=14,P114,0)</f>
        <v>0</v>
      </c>
      <c r="DL421">
        <f>IF(O115=14,P115,0)</f>
        <v>0</v>
      </c>
      <c r="DM421">
        <f>IF(O116=14,P116,0)</f>
        <v>0</v>
      </c>
      <c r="DN421">
        <f>IF(O117=14,P117,0)</f>
        <v>0</v>
      </c>
      <c r="DO421">
        <f>IF(O118=14,P118,0)</f>
        <v>0</v>
      </c>
      <c r="DP421">
        <f>IF(O119=14,P119,0)</f>
        <v>0</v>
      </c>
      <c r="DQ421">
        <f>IF(O120=14,P120,0)</f>
        <v>0</v>
      </c>
      <c r="DR421">
        <f>IF(O121=14,P121,0)</f>
        <v>0</v>
      </c>
      <c r="DS421">
        <f>IF(O122=14,P122,0)</f>
        <v>0</v>
      </c>
      <c r="DT421">
        <f>IF(O123=14,P123,0)</f>
        <v>0</v>
      </c>
      <c r="DU421">
        <f>IF(O124=14,P124,0)</f>
        <v>0</v>
      </c>
      <c r="DV421">
        <f>IF(O125=14,P125,0)</f>
        <v>0</v>
      </c>
      <c r="DW421">
        <f>IF(O126=14,P126,0)</f>
        <v>0</v>
      </c>
      <c r="DX421">
        <f>IF(O127=14,P127,0)</f>
        <v>0</v>
      </c>
      <c r="DY421">
        <f>IF(O128=14,P128,0)</f>
        <v>0</v>
      </c>
      <c r="DZ421" s="289">
        <f>SUM(B421:DY421)</f>
        <v>0</v>
      </c>
    </row>
    <row r="422" spans="1:130" ht="18" customHeight="1" hidden="1" thickBot="1" thickTop="1">
      <c r="A422" s="252" t="s">
        <v>76</v>
      </c>
      <c r="B422">
        <f>IF(O1=15,P1,0)</f>
        <v>0</v>
      </c>
      <c r="C422">
        <f>IF(O2=15,P2,0)</f>
        <v>0</v>
      </c>
      <c r="D422">
        <f>IF(O3=15,P3,0)</f>
        <v>0</v>
      </c>
      <c r="E422">
        <f>IF(O4=15,P4,0)</f>
        <v>0</v>
      </c>
      <c r="F422">
        <f>IF(O5=15,P5,0)</f>
        <v>0</v>
      </c>
      <c r="G422">
        <f>IF(O6=15,P6,0)</f>
        <v>0</v>
      </c>
      <c r="H422">
        <f>IF(O7=15,P7,0)</f>
        <v>0</v>
      </c>
      <c r="I422">
        <f>IF(O8=15,P8,0)</f>
        <v>0</v>
      </c>
      <c r="J422">
        <f>IF(O9=15,P9,0)</f>
        <v>0</v>
      </c>
      <c r="K422">
        <f>IF(O10=15,P10,0)</f>
        <v>0</v>
      </c>
      <c r="L422">
        <f>IF(O11=15,P11,0)</f>
        <v>0</v>
      </c>
      <c r="M422">
        <f>IF(O12=15,P12,0)</f>
        <v>0</v>
      </c>
      <c r="N422">
        <f>IF(O13=15,P13,0)</f>
        <v>0</v>
      </c>
      <c r="O422">
        <f>IF(O14=15,P14,0)</f>
        <v>0</v>
      </c>
      <c r="P422">
        <f>IF(O15=15,P15,0)</f>
        <v>0</v>
      </c>
      <c r="Q422">
        <f>IF(O16=15,P16,0)</f>
        <v>0</v>
      </c>
      <c r="R422">
        <f>IF(O17=15,P17,0)</f>
        <v>0</v>
      </c>
      <c r="S422">
        <f>IF(O18=15,P18,0)</f>
        <v>0</v>
      </c>
      <c r="T422">
        <f>IF(O19=15,P19,0)</f>
        <v>0</v>
      </c>
      <c r="U422">
        <f>IF(O20=15,P20,0)</f>
        <v>0</v>
      </c>
      <c r="V422">
        <f>IF(O21=15,P21,0)</f>
        <v>0</v>
      </c>
      <c r="W422">
        <f>IF(O22=15,P22,0)</f>
        <v>0</v>
      </c>
      <c r="X422">
        <f>IF(O23=15,P23,0)</f>
        <v>0</v>
      </c>
      <c r="Y422">
        <f>IF(O24=15,P24,0)</f>
        <v>0</v>
      </c>
      <c r="Z422">
        <f>IF(O25=15,P25,0)</f>
        <v>0</v>
      </c>
      <c r="AA422">
        <f>IF(O26=15,P26,0)</f>
        <v>0</v>
      </c>
      <c r="AB422">
        <f>IF(O27=15,P27,0)</f>
        <v>0</v>
      </c>
      <c r="AC422">
        <f>IF(O28=15,P28,0)</f>
        <v>0</v>
      </c>
      <c r="AD422">
        <f>IF(O29=15,P29,0)</f>
        <v>0</v>
      </c>
      <c r="AE422">
        <f>IF(O30=15,P30,0)</f>
        <v>0</v>
      </c>
      <c r="AF422">
        <f>IF(O31=15,P31,0)</f>
        <v>0</v>
      </c>
      <c r="AG422">
        <f>IF(O32=15,P32,0)</f>
        <v>0</v>
      </c>
      <c r="AH422">
        <f>IF(O33=15,P33,0)</f>
        <v>0</v>
      </c>
      <c r="AI422">
        <f>IF(O34=15,P34,0)</f>
        <v>0</v>
      </c>
      <c r="AJ422">
        <f>IF(O35=15,P35,0)</f>
        <v>0</v>
      </c>
      <c r="AK422">
        <f>IF(O36=15,P36,0)</f>
        <v>0</v>
      </c>
      <c r="AL422">
        <f>IF(O37=15,P37,0)</f>
        <v>0</v>
      </c>
      <c r="AM422">
        <f>IF(O38=15,P38,0)</f>
        <v>0</v>
      </c>
      <c r="AN422">
        <f>IF(O39=15,P39,0)</f>
        <v>0</v>
      </c>
      <c r="AO422">
        <f>IF(O40=15,P40,0)</f>
        <v>0</v>
      </c>
      <c r="AP422">
        <f>IF(O41=15,P41,0)</f>
        <v>0</v>
      </c>
      <c r="AQ422">
        <f>IF(O42=15,P42,0)</f>
        <v>0</v>
      </c>
      <c r="AR422">
        <f>IF(O43=15,P43,0)</f>
        <v>0</v>
      </c>
      <c r="AS422">
        <f>IF(O44=15,P44,0)</f>
        <v>0</v>
      </c>
      <c r="AT422">
        <f>IF(O45=15,P45,0)</f>
        <v>0</v>
      </c>
      <c r="AU422">
        <f>IF(O46=15,P46,0)</f>
        <v>0</v>
      </c>
      <c r="AV422">
        <f>IF(O47=15,P47,0)</f>
        <v>0</v>
      </c>
      <c r="AW422">
        <f>IF(O48=15,P48,0)</f>
        <v>0</v>
      </c>
      <c r="AX422">
        <f>IF(O49=15,P49,0)</f>
        <v>0</v>
      </c>
      <c r="AY422">
        <f>IF(O50=15,P50,0)</f>
        <v>0</v>
      </c>
      <c r="AZ422">
        <f>IF(O51=15,P51,0)</f>
        <v>0</v>
      </c>
      <c r="BA422">
        <f>IF(O52=15,P52,0)</f>
        <v>0</v>
      </c>
      <c r="BB422">
        <f>IF(O53=15,P53,0)</f>
        <v>0</v>
      </c>
      <c r="BC422">
        <f>IF(O54=15,P54,0)</f>
        <v>0</v>
      </c>
      <c r="BD422">
        <f>IF(O55=15,P55,0)</f>
        <v>0</v>
      </c>
      <c r="BE422">
        <f>IF(O56=15,P56,0)</f>
        <v>0</v>
      </c>
      <c r="BF422">
        <f>IF(O57=15,P57,0)</f>
        <v>0</v>
      </c>
      <c r="BG422">
        <f>IF(O58=15,P58,0)</f>
        <v>0</v>
      </c>
      <c r="BH422">
        <f>IF(O59=15,P59,0)</f>
        <v>0</v>
      </c>
      <c r="BI422">
        <f>IF(O60=15,P60,0)</f>
        <v>0</v>
      </c>
      <c r="BJ422">
        <f>IF(O61=15,P61,0)</f>
        <v>0</v>
      </c>
      <c r="BK422">
        <f>IF(O62=15,P62,0)</f>
        <v>0</v>
      </c>
      <c r="BL422">
        <f>IF(O63=15,P63,0)</f>
        <v>0</v>
      </c>
      <c r="BM422">
        <f>IF(O64=15,P64,0)</f>
        <v>0</v>
      </c>
      <c r="BN422">
        <f>IF(O65=15,P65,0)</f>
        <v>0</v>
      </c>
      <c r="BO422">
        <f>IF(O66=15,P66,0)</f>
        <v>0</v>
      </c>
      <c r="BP422">
        <f>IF(O67=15,P67,0)</f>
        <v>0</v>
      </c>
      <c r="BQ422">
        <f>IF(O68=15,P68,0)</f>
        <v>0</v>
      </c>
      <c r="BR422">
        <f>IF(O69=15,P69,0)</f>
        <v>0</v>
      </c>
      <c r="BS422">
        <f>IF(O70=15,P70,0)</f>
        <v>0</v>
      </c>
      <c r="BT422">
        <f>IF(O71=15,P71,0)</f>
        <v>0</v>
      </c>
      <c r="BU422">
        <f>IF(O72=15,P72,0)</f>
        <v>0</v>
      </c>
      <c r="BV422">
        <f>IF(O73=15,P73,0)</f>
        <v>0</v>
      </c>
      <c r="BW422">
        <f>IF(O74=15,P74,0)</f>
        <v>0</v>
      </c>
      <c r="BX422">
        <f>IF(O75=15,P75,0)</f>
        <v>0</v>
      </c>
      <c r="BY422">
        <f>IF(O76=15,P76,0)</f>
        <v>0</v>
      </c>
      <c r="BZ422">
        <f>IF(O77=15,P77,0)</f>
        <v>0</v>
      </c>
      <c r="CA422">
        <f>IF(O78=15,P78,0)</f>
        <v>0</v>
      </c>
      <c r="CB422">
        <f>IF(O79=15,P79,0)</f>
        <v>0</v>
      </c>
      <c r="CC422">
        <f>IF(O80=15,P80,0)</f>
        <v>0</v>
      </c>
      <c r="CD422">
        <f>IF(O81=15,P81,0)</f>
        <v>0</v>
      </c>
      <c r="CE422">
        <f>IF(O82=15,P82,0)</f>
        <v>0</v>
      </c>
      <c r="CF422">
        <f>IF(O83=15,P83,0)</f>
        <v>0</v>
      </c>
      <c r="CG422">
        <f>IF(O84=15,P84,0)</f>
        <v>0</v>
      </c>
      <c r="CH422">
        <f>IF(O85=15,P85,0)</f>
        <v>0</v>
      </c>
      <c r="CI422">
        <f>IF(O86=15,P86,0)</f>
        <v>0</v>
      </c>
      <c r="CJ422">
        <f>IF(O87=15,P87,0)</f>
        <v>0</v>
      </c>
      <c r="CK422">
        <f>IF(O88=15,P88,0)</f>
        <v>0</v>
      </c>
      <c r="CL422">
        <f>IF(O89=15,P89,0)</f>
        <v>0</v>
      </c>
      <c r="CM422">
        <f>IF(O90=15,P90,0)</f>
        <v>0</v>
      </c>
      <c r="CN422">
        <f>IF(O91=15,P91,0)</f>
        <v>0</v>
      </c>
      <c r="CO422">
        <f>IF(O92=15,P92,0)</f>
        <v>0</v>
      </c>
      <c r="CP422">
        <f>IF(O93=15,P93,0)</f>
        <v>0</v>
      </c>
      <c r="CQ422">
        <f>IF(O94=15,P94,0)</f>
        <v>0</v>
      </c>
      <c r="CR422">
        <f>IF(O95=15,P95,0)</f>
        <v>0</v>
      </c>
      <c r="CS422">
        <f>IF(O96=15,P96,0)</f>
        <v>0</v>
      </c>
      <c r="CT422">
        <f>IF(O97=15,P97,0)</f>
        <v>0</v>
      </c>
      <c r="CU422">
        <f>IF(O98=15,P98,0)</f>
        <v>0</v>
      </c>
      <c r="CV422">
        <f>IF(O99=15,P99,0)</f>
        <v>0</v>
      </c>
      <c r="CW422">
        <f>IF(O100=15,P100,0)</f>
        <v>0</v>
      </c>
      <c r="CX422">
        <f>IF(O101=15,P101,0)</f>
        <v>0</v>
      </c>
      <c r="CY422">
        <f>IF(O102=15,P102,0)</f>
        <v>0</v>
      </c>
      <c r="CZ422">
        <f>IF(O103=15,P103,0)</f>
        <v>0</v>
      </c>
      <c r="DA422">
        <f>IF(O104=15,P104,0)</f>
        <v>0</v>
      </c>
      <c r="DB422">
        <f>IF(O105=15,P105,0)</f>
        <v>0</v>
      </c>
      <c r="DC422">
        <f>IF(O106=15,P106,0)</f>
        <v>0</v>
      </c>
      <c r="DD422">
        <f>IF(O107=15,P107,0)</f>
        <v>0</v>
      </c>
      <c r="DE422">
        <f>IF(O108=15,P108,0)</f>
        <v>0</v>
      </c>
      <c r="DF422">
        <f>IF(O109=15,P109,0)</f>
        <v>0</v>
      </c>
      <c r="DG422">
        <f>IF(O110=15,P110,0)</f>
        <v>0</v>
      </c>
      <c r="DH422">
        <f>IF(O111=15,P111,0)</f>
        <v>0</v>
      </c>
      <c r="DI422">
        <f>IF(O112=15,P112,0)</f>
        <v>0</v>
      </c>
      <c r="DJ422">
        <f>IF(O113=15,P113,0)</f>
        <v>0</v>
      </c>
      <c r="DK422">
        <f>IF(O114=15,P114,0)</f>
        <v>0</v>
      </c>
      <c r="DL422">
        <f>IF(O115=15,P115,0)</f>
        <v>0</v>
      </c>
      <c r="DM422">
        <f>IF(O116=15,P116,0)</f>
        <v>0</v>
      </c>
      <c r="DN422">
        <f>IF(O117=15,P117,0)</f>
        <v>0</v>
      </c>
      <c r="DO422">
        <f>IF(O118=15,P118,0)</f>
        <v>0</v>
      </c>
      <c r="DP422">
        <f>IF(O119=15,P119,0)</f>
        <v>0</v>
      </c>
      <c r="DQ422">
        <f>IF(O120=15,P120,0)</f>
        <v>0</v>
      </c>
      <c r="DR422">
        <f>IF(O121=15,P121,0)</f>
        <v>0</v>
      </c>
      <c r="DS422">
        <f>IF(O122=15,P122,0)</f>
        <v>0</v>
      </c>
      <c r="DT422">
        <f>IF(O123=15,P123,0)</f>
        <v>0</v>
      </c>
      <c r="DU422">
        <f>IF(O124=15,P124,0)</f>
        <v>0</v>
      </c>
      <c r="DV422">
        <f>IF(O125=15,P125,0)</f>
        <v>0</v>
      </c>
      <c r="DW422">
        <f>IF(O126=15,P126,0)</f>
        <v>0</v>
      </c>
      <c r="DX422">
        <f>IF(O127=15,P127,0)</f>
        <v>0</v>
      </c>
      <c r="DY422">
        <f>IF(O128=15,P128,0)</f>
        <v>0</v>
      </c>
      <c r="DZ422" s="289">
        <f>SUM(B422:DY422)</f>
        <v>0</v>
      </c>
    </row>
    <row r="423" spans="1:130" ht="18" customHeight="1" hidden="1" thickBot="1" thickTop="1">
      <c r="A423" s="252" t="s">
        <v>113</v>
      </c>
      <c r="B423">
        <f>IF(O1=16,P1,0)</f>
        <v>0</v>
      </c>
      <c r="C423">
        <f>IF(O2=16,P2,0)</f>
        <v>0</v>
      </c>
      <c r="D423">
        <f>IF(O3=16,P3,0)</f>
        <v>0</v>
      </c>
      <c r="E423">
        <f>IF(O4=16,P4,0)</f>
        <v>0</v>
      </c>
      <c r="F423">
        <f>IF(O5=16,P5,0)</f>
        <v>0</v>
      </c>
      <c r="G423">
        <f>IF(O6=16,P6,0)</f>
        <v>0</v>
      </c>
      <c r="H423">
        <f>IF(O7=16,P7,0)</f>
        <v>0</v>
      </c>
      <c r="I423">
        <f>IF(O8=16,P8,0)</f>
        <v>0</v>
      </c>
      <c r="J423">
        <f>IF(O9=16,P9,0)</f>
        <v>0</v>
      </c>
      <c r="K423">
        <f>IF(O10=16,P10,0)</f>
        <v>0</v>
      </c>
      <c r="L423">
        <f>IF(O11=16,P11,0)</f>
        <v>0</v>
      </c>
      <c r="M423">
        <f>IF(O12=16,P12,0)</f>
        <v>0</v>
      </c>
      <c r="N423">
        <f>IF(O13=16,P13,0)</f>
        <v>0</v>
      </c>
      <c r="O423">
        <f>IF(O14=16,P14,0)</f>
        <v>0</v>
      </c>
      <c r="P423">
        <f>IF(O15=16,P15,0)</f>
        <v>0</v>
      </c>
      <c r="Q423">
        <f>IF(O16=16,P16,0)</f>
        <v>0</v>
      </c>
      <c r="R423">
        <f>IF(O17=16,P17,0)</f>
        <v>0</v>
      </c>
      <c r="S423">
        <f>IF(O18=16,P18,0)</f>
        <v>0</v>
      </c>
      <c r="T423">
        <f>IF(O19=16,P19,0)</f>
        <v>0</v>
      </c>
      <c r="U423">
        <f>IF(O20=16,P20,0)</f>
        <v>0</v>
      </c>
      <c r="V423">
        <f>IF(O21=16,P21,0)</f>
        <v>0</v>
      </c>
      <c r="W423">
        <f>IF(O22=16,P22,0)</f>
        <v>0</v>
      </c>
      <c r="X423">
        <f>IF(O23=16,P23,0)</f>
        <v>0</v>
      </c>
      <c r="Y423">
        <f>IF(O24=16,P24,0)</f>
        <v>0</v>
      </c>
      <c r="Z423">
        <f>IF(O25=16,P25,0)</f>
        <v>0</v>
      </c>
      <c r="AA423">
        <f>IF(O26=16,P26,0)</f>
        <v>0</v>
      </c>
      <c r="AB423">
        <f>IF(O27=16,P27,0)</f>
        <v>0</v>
      </c>
      <c r="AC423">
        <f>IF(O28=16,P28,0)</f>
        <v>0</v>
      </c>
      <c r="AD423">
        <f>IF(O29=16,P29,0)</f>
        <v>0</v>
      </c>
      <c r="AE423">
        <f>IF(O30=16,P30,0)</f>
        <v>0</v>
      </c>
      <c r="AF423">
        <f>IF(O31=16,P31,0)</f>
        <v>0</v>
      </c>
      <c r="AG423">
        <f>IF(O32=16,P32,0)</f>
        <v>0</v>
      </c>
      <c r="AH423">
        <f>IF(O33=16,P33,0)</f>
        <v>0</v>
      </c>
      <c r="AI423">
        <f>IF(O34=16,P34,0)</f>
        <v>0</v>
      </c>
      <c r="AJ423">
        <f>IF(O35=16,P35,0)</f>
        <v>0</v>
      </c>
      <c r="AK423">
        <f>IF(O36=16,P36,0)</f>
        <v>0</v>
      </c>
      <c r="AL423">
        <f>IF(O37=16,P37,0)</f>
        <v>0</v>
      </c>
      <c r="AM423">
        <f>IF(O38=16,P38,0)</f>
        <v>0</v>
      </c>
      <c r="AN423">
        <f>IF(O39=16,P39,0)</f>
        <v>0</v>
      </c>
      <c r="AO423">
        <f>IF(O40=16,P40,0)</f>
        <v>0</v>
      </c>
      <c r="AP423">
        <f>IF(O41=16,P41,0)</f>
        <v>0</v>
      </c>
      <c r="AQ423">
        <f>IF(O42=16,P42,0)</f>
        <v>0</v>
      </c>
      <c r="AR423">
        <f>IF(O43=16,P43,0)</f>
        <v>0</v>
      </c>
      <c r="AS423">
        <f>IF(O44=16,P44,0)</f>
        <v>0</v>
      </c>
      <c r="AT423">
        <f>IF(O45=16,P45,0)</f>
        <v>0</v>
      </c>
      <c r="AU423">
        <f>IF(O46=16,P46,0)</f>
        <v>0</v>
      </c>
      <c r="AV423">
        <f>IF(O47=16,P47,0)</f>
        <v>0</v>
      </c>
      <c r="AW423">
        <f>IF(O48=16,P48,0)</f>
        <v>0</v>
      </c>
      <c r="AX423">
        <f>IF(O49=16,P49,0)</f>
        <v>0</v>
      </c>
      <c r="AY423">
        <f>IF(O50=16,P50,0)</f>
        <v>0</v>
      </c>
      <c r="AZ423">
        <f>IF(O51=16,P51,0)</f>
        <v>0</v>
      </c>
      <c r="BA423">
        <f>IF(O52=16,P52,0)</f>
        <v>0</v>
      </c>
      <c r="BB423">
        <f>IF(O53=16,P53,0)</f>
        <v>0</v>
      </c>
      <c r="BC423">
        <f>IF(O54=16,P54,0)</f>
        <v>0</v>
      </c>
      <c r="BD423">
        <f>IF(O55=16,P55,0)</f>
        <v>0</v>
      </c>
      <c r="BE423">
        <f>IF(O56=16,P56,0)</f>
        <v>0</v>
      </c>
      <c r="BF423">
        <f>IF(O57=16,P57,0)</f>
        <v>0</v>
      </c>
      <c r="BG423">
        <f>IF(O58=16,P58,0)</f>
        <v>0</v>
      </c>
      <c r="BH423">
        <f>IF(O59=16,P59,0)</f>
        <v>0</v>
      </c>
      <c r="BI423">
        <f>IF(O60=16,P60,0)</f>
        <v>0</v>
      </c>
      <c r="BJ423">
        <f>IF(O61=16,P61,0)</f>
        <v>0</v>
      </c>
      <c r="BK423">
        <f>IF(O62=16,P62,0)</f>
        <v>0</v>
      </c>
      <c r="BL423">
        <f>IF(O63=16,P63,0)</f>
        <v>0</v>
      </c>
      <c r="BM423">
        <f>IF(O64=16,P64,0)</f>
        <v>0</v>
      </c>
      <c r="BN423">
        <f>IF(O65=16,P65,0)</f>
        <v>0</v>
      </c>
      <c r="BO423">
        <f>IF(O66=16,P66,0)</f>
        <v>0</v>
      </c>
      <c r="BP423">
        <f>IF(O67=16,P67,0)</f>
        <v>0</v>
      </c>
      <c r="BQ423">
        <f>IF(O68=16,P68,0)</f>
        <v>0</v>
      </c>
      <c r="BR423">
        <f>IF(O69=16,P69,0)</f>
        <v>0</v>
      </c>
      <c r="BS423">
        <f>IF(O70=16,P70,0)</f>
        <v>0</v>
      </c>
      <c r="BT423">
        <f>IF(O71=16,P71,0)</f>
        <v>0</v>
      </c>
      <c r="BU423">
        <f>IF(O72=16,P72,0)</f>
        <v>0</v>
      </c>
      <c r="BV423">
        <f>IF(O73=16,P73,0)</f>
        <v>0</v>
      </c>
      <c r="BW423">
        <f>IF(O74=16,P74,0)</f>
        <v>0</v>
      </c>
      <c r="BX423">
        <f>IF(O75=16,P75,0)</f>
        <v>0</v>
      </c>
      <c r="BY423">
        <f>IF(O76=16,P76,0)</f>
        <v>0</v>
      </c>
      <c r="BZ423">
        <f>IF(O77=16,P77,0)</f>
        <v>0</v>
      </c>
      <c r="CA423">
        <f>IF(O78=16,P78,0)</f>
        <v>0</v>
      </c>
      <c r="CB423">
        <f>IF(O79=16,P79,0)</f>
        <v>0</v>
      </c>
      <c r="CC423">
        <f>IF(O80=16,P80,0)</f>
        <v>0</v>
      </c>
      <c r="CD423">
        <f>IF(O81=16,P81,0)</f>
        <v>0</v>
      </c>
      <c r="CE423">
        <f>IF(O82=16,P82,0)</f>
        <v>0</v>
      </c>
      <c r="CF423">
        <f>IF(O83=16,P83,0)</f>
        <v>0</v>
      </c>
      <c r="CG423">
        <f>IF(O84=16,P84,0)</f>
        <v>0</v>
      </c>
      <c r="CH423">
        <f>IF(O85=16,P85,0)</f>
        <v>0</v>
      </c>
      <c r="CI423">
        <f>IF(O86=16,P86,0)</f>
        <v>0</v>
      </c>
      <c r="CJ423">
        <f>IF(O87=16,P87,0)</f>
        <v>0</v>
      </c>
      <c r="CK423">
        <f>IF(O88=16,P88,0)</f>
        <v>0</v>
      </c>
      <c r="CL423">
        <f>IF(O89=16,P89,0)</f>
        <v>0</v>
      </c>
      <c r="CM423">
        <f>IF(O90=16,P90,0)</f>
        <v>0</v>
      </c>
      <c r="CN423">
        <f>IF(O91=16,P91,0)</f>
        <v>0</v>
      </c>
      <c r="CO423">
        <f>IF(O92=16,P92,0)</f>
        <v>0</v>
      </c>
      <c r="CP423">
        <f>IF(O93=16,P93,0)</f>
        <v>0</v>
      </c>
      <c r="CQ423">
        <f>IF(O94=16,P94,0)</f>
        <v>0</v>
      </c>
      <c r="CR423">
        <f>IF(O95=16,P95,0)</f>
        <v>0</v>
      </c>
      <c r="CS423">
        <f>IF(O96=16,P96,0)</f>
        <v>0</v>
      </c>
      <c r="CT423">
        <f>IF(O97=16,P97,0)</f>
        <v>0</v>
      </c>
      <c r="CU423">
        <f>IF(O98=16,P98,0)</f>
        <v>0</v>
      </c>
      <c r="CV423">
        <f>IF(O99=16,P99,0)</f>
        <v>0</v>
      </c>
      <c r="CW423">
        <f>IF(O100=16,P100,0)</f>
        <v>0</v>
      </c>
      <c r="CX423">
        <f>IF(O101=16,P101,0)</f>
        <v>0</v>
      </c>
      <c r="CY423">
        <f>IF(O102=16,P102,0)</f>
        <v>0</v>
      </c>
      <c r="CZ423">
        <f>IF(O103=16,P103,0)</f>
        <v>0</v>
      </c>
      <c r="DA423">
        <f>IF(O104=16,P104,0)</f>
        <v>0</v>
      </c>
      <c r="DB423">
        <f>IF(O105=16,P105,0)</f>
        <v>0</v>
      </c>
      <c r="DC423">
        <f>IF(O106=16,P106,0)</f>
        <v>0</v>
      </c>
      <c r="DD423">
        <f>IF(O107=16,P107,0)</f>
        <v>0</v>
      </c>
      <c r="DE423">
        <f>IF(O108=16,P108,0)</f>
        <v>0</v>
      </c>
      <c r="DF423">
        <f>IF(O109=16,P109,0)</f>
        <v>0</v>
      </c>
      <c r="DG423">
        <f>IF(O110=16,P110,0)</f>
        <v>0</v>
      </c>
      <c r="DH423">
        <f>IF(O111=16,P111,0)</f>
        <v>0</v>
      </c>
      <c r="DI423">
        <f>IF(O112=16,P112,0)</f>
        <v>0</v>
      </c>
      <c r="DJ423">
        <f>IF(O113=16,P113,0)</f>
        <v>0</v>
      </c>
      <c r="DK423">
        <f>IF(O114=16,P114,0)</f>
        <v>0</v>
      </c>
      <c r="DL423">
        <f>IF(O115=16,P115,0)</f>
        <v>0</v>
      </c>
      <c r="DM423">
        <f>IF(O116=16,P116,0)</f>
        <v>0</v>
      </c>
      <c r="DN423">
        <f>IF(O117=16,P117,0)</f>
        <v>0</v>
      </c>
      <c r="DO423">
        <f>IF(O118=16,P118,0)</f>
        <v>0</v>
      </c>
      <c r="DP423">
        <f>IF(O119=16,P119,0)</f>
        <v>0</v>
      </c>
      <c r="DQ423">
        <f>IF(O120=16,P120,0)</f>
        <v>0</v>
      </c>
      <c r="DR423">
        <f>IF(O121=16,P121,0)</f>
        <v>0</v>
      </c>
      <c r="DS423">
        <f>IF(O122=16,P122,0)</f>
        <v>0</v>
      </c>
      <c r="DT423">
        <f>IF(O123=16,P123,0)</f>
        <v>0</v>
      </c>
      <c r="DU423">
        <f>IF(O124=16,P124,0)</f>
        <v>0</v>
      </c>
      <c r="DV423">
        <f>IF(O125=16,P125,0)</f>
        <v>0</v>
      </c>
      <c r="DW423">
        <f>IF(O126=16,P126,0)</f>
        <v>0</v>
      </c>
      <c r="DX423">
        <f>IF(O127=16,P127,0)</f>
        <v>0</v>
      </c>
      <c r="DY423">
        <f>IF(O128=16,P128,0)</f>
        <v>0</v>
      </c>
      <c r="DZ423" s="289">
        <f>SUM(B423:DY423)</f>
        <v>0</v>
      </c>
    </row>
    <row r="424" spans="1:130" ht="18" customHeight="1" hidden="1" thickBot="1" thickTop="1">
      <c r="A424" s="252" t="s">
        <v>53</v>
      </c>
      <c r="B424">
        <f>IF(O1=17,P1,0)</f>
        <v>0</v>
      </c>
      <c r="C424">
        <f>IF(O2=17,P2,0)</f>
        <v>0</v>
      </c>
      <c r="D424">
        <f>IF(O3=17,P3,0)</f>
        <v>0</v>
      </c>
      <c r="E424">
        <f>IF(O4=17,P4,0)</f>
        <v>0</v>
      </c>
      <c r="F424">
        <f>IF(O5=17,P5,0)</f>
        <v>0</v>
      </c>
      <c r="G424">
        <f>IF(O6=17,P6,0)</f>
        <v>0</v>
      </c>
      <c r="H424">
        <f>IF(O7=17,P7,0)</f>
        <v>0</v>
      </c>
      <c r="I424">
        <f>IF(O8=17,P8,0)</f>
        <v>0</v>
      </c>
      <c r="J424">
        <f>IF(O9=17,P9,0)</f>
        <v>0</v>
      </c>
      <c r="K424">
        <f>IF(O10=17,P10,0)</f>
        <v>0</v>
      </c>
      <c r="L424">
        <f>IF(O11=17,P11,0)</f>
        <v>0</v>
      </c>
      <c r="M424">
        <f>IF(O12=17,P12,0)</f>
        <v>0</v>
      </c>
      <c r="N424">
        <f>IF(O13=17,P13,0)</f>
        <v>0</v>
      </c>
      <c r="O424">
        <f>IF(O14=17,P14,0)</f>
        <v>0</v>
      </c>
      <c r="P424">
        <f>IF(O15=17,P15,0)</f>
        <v>0</v>
      </c>
      <c r="Q424">
        <f>IF(O16=17,P16,0)</f>
        <v>0</v>
      </c>
      <c r="R424">
        <f>IF(O17=17,P17,0)</f>
        <v>0</v>
      </c>
      <c r="S424">
        <f>IF(O18=17,P18,0)</f>
        <v>0</v>
      </c>
      <c r="T424">
        <f>IF(O19=17,P19,0)</f>
        <v>0</v>
      </c>
      <c r="U424">
        <f>IF(O20=17,P20,0)</f>
        <v>0</v>
      </c>
      <c r="V424">
        <f>IF(O21=17,P21,0)</f>
        <v>0</v>
      </c>
      <c r="W424">
        <f>IF(O22=17,P22,0)</f>
        <v>0</v>
      </c>
      <c r="X424">
        <f>IF(O23=17,P23,0)</f>
        <v>0</v>
      </c>
      <c r="Y424">
        <f>IF(O24=17,P24,0)</f>
        <v>0</v>
      </c>
      <c r="Z424">
        <f>IF(O25=17,P25,0)</f>
        <v>0</v>
      </c>
      <c r="AA424">
        <f>IF(O26=17,P26,0)</f>
        <v>0</v>
      </c>
      <c r="AB424">
        <f>IF(O27=17,P27,0)</f>
        <v>0</v>
      </c>
      <c r="AC424">
        <f>IF(O28=17,P28,0)</f>
        <v>0</v>
      </c>
      <c r="AD424">
        <f>IF(O29=17,P29,0)</f>
        <v>0</v>
      </c>
      <c r="AE424">
        <f>IF(O30=17,P30,0)</f>
        <v>0</v>
      </c>
      <c r="AF424">
        <f>IF(O31=17,P31,0)</f>
        <v>0</v>
      </c>
      <c r="AG424">
        <f>IF(O32=17,P32,0)</f>
        <v>0</v>
      </c>
      <c r="AH424">
        <f>IF(O33=17,P33,0)</f>
        <v>0</v>
      </c>
      <c r="AI424">
        <f>IF(O34=17,P34,0)</f>
        <v>0</v>
      </c>
      <c r="AJ424">
        <f>IF(O35=17,P35,0)</f>
        <v>0</v>
      </c>
      <c r="AK424">
        <f>IF(O36=17,P36,0)</f>
        <v>0</v>
      </c>
      <c r="AL424">
        <f>IF(O37=17,P37,0)</f>
        <v>0</v>
      </c>
      <c r="AM424">
        <f>IF(O38=17,P38,0)</f>
        <v>0</v>
      </c>
      <c r="AN424">
        <f>IF(O39=17,P39,0)</f>
        <v>0</v>
      </c>
      <c r="AO424">
        <f>IF(O40=17,P40,0)</f>
        <v>0</v>
      </c>
      <c r="AP424">
        <f>IF(O41=17,P41,0)</f>
        <v>0</v>
      </c>
      <c r="AQ424">
        <f>IF(O42=17,P42,0)</f>
        <v>0</v>
      </c>
      <c r="AR424">
        <f>IF(O43=17,P43,0)</f>
        <v>0</v>
      </c>
      <c r="AS424">
        <f>IF(O44=17,P44,0)</f>
        <v>0</v>
      </c>
      <c r="AT424">
        <f>IF(O45=17,P45,0)</f>
        <v>0</v>
      </c>
      <c r="AU424">
        <f>IF(O46=17,P46,0)</f>
        <v>0</v>
      </c>
      <c r="AV424">
        <f>IF(O47=17,P47,0)</f>
        <v>0</v>
      </c>
      <c r="AW424">
        <f>IF(O48=17,P48,0)</f>
        <v>0</v>
      </c>
      <c r="AX424">
        <f>IF(O49=17,P49,0)</f>
        <v>0</v>
      </c>
      <c r="AY424">
        <f>IF(O50=17,P50,0)</f>
        <v>0</v>
      </c>
      <c r="AZ424">
        <f>IF(O51=17,P51,0)</f>
        <v>0</v>
      </c>
      <c r="BA424">
        <f>IF(O52=17,P52,0)</f>
        <v>0</v>
      </c>
      <c r="BB424">
        <f>IF(O53=17,P53,0)</f>
        <v>0</v>
      </c>
      <c r="BC424">
        <f>IF(O54=17,P54,0)</f>
        <v>0</v>
      </c>
      <c r="BD424">
        <f>IF(O55=17,P55,0)</f>
        <v>0</v>
      </c>
      <c r="BE424">
        <f>IF(O56=17,P56,0)</f>
        <v>0</v>
      </c>
      <c r="BF424">
        <f>IF(O57=17,P57,0)</f>
        <v>0</v>
      </c>
      <c r="BG424">
        <f>IF(O58=17,P58,0)</f>
        <v>0</v>
      </c>
      <c r="BH424">
        <f>IF(O59=17,P59,0)</f>
        <v>0</v>
      </c>
      <c r="BI424">
        <f>IF(O60=17,P60,0)</f>
        <v>0</v>
      </c>
      <c r="BJ424">
        <f>IF(O61=17,P61,0)</f>
        <v>0</v>
      </c>
      <c r="BK424">
        <f>IF(O62=17,P62,0)</f>
        <v>0</v>
      </c>
      <c r="BL424">
        <f>IF(O63=17,P63,0)</f>
        <v>0</v>
      </c>
      <c r="BM424">
        <f>IF(O64=17,P64,0)</f>
        <v>0</v>
      </c>
      <c r="BN424">
        <f>IF(O65=17,P65,0)</f>
        <v>0</v>
      </c>
      <c r="BO424">
        <f>IF(O66=17,P66,0)</f>
        <v>0</v>
      </c>
      <c r="BP424">
        <f>IF(O67=17,P67,0)</f>
        <v>0</v>
      </c>
      <c r="BQ424">
        <f>IF(O68=17,P68,0)</f>
        <v>0</v>
      </c>
      <c r="BR424">
        <f>IF(O69=17,P69,0)</f>
        <v>0</v>
      </c>
      <c r="BS424">
        <f>IF(O70=17,P70,0)</f>
        <v>0</v>
      </c>
      <c r="BT424">
        <f>IF(O71=17,P71,0)</f>
        <v>0</v>
      </c>
      <c r="BU424">
        <f>IF(O72=17,P72,0)</f>
        <v>0</v>
      </c>
      <c r="BV424">
        <f>IF(O73=17,P73,0)</f>
        <v>0</v>
      </c>
      <c r="BW424">
        <f>IF(O74=17,P74,0)</f>
        <v>0</v>
      </c>
      <c r="BX424">
        <f>IF(O75=17,P75,0)</f>
        <v>0</v>
      </c>
      <c r="BY424">
        <f>IF(O76=17,P76,0)</f>
        <v>0</v>
      </c>
      <c r="BZ424">
        <f>IF(O77=17,P77,0)</f>
        <v>0</v>
      </c>
      <c r="CA424">
        <f>IF(O78=17,P78,0)</f>
        <v>0</v>
      </c>
      <c r="CB424">
        <f>IF(O79=17,P79,0)</f>
        <v>0</v>
      </c>
      <c r="CC424">
        <f>IF(O80=17,P80,0)</f>
        <v>0</v>
      </c>
      <c r="CD424">
        <f>IF(O81=17,P81,0)</f>
        <v>0</v>
      </c>
      <c r="CE424">
        <f>IF(O82=17,P82,0)</f>
        <v>0</v>
      </c>
      <c r="CF424">
        <f>IF(O83=17,P83,0)</f>
        <v>0</v>
      </c>
      <c r="CG424">
        <f>IF(O84=17,P84,0)</f>
        <v>0</v>
      </c>
      <c r="CH424">
        <f>IF(O85=17,P85,0)</f>
        <v>0</v>
      </c>
      <c r="CI424">
        <f>IF(O86=17,P86,0)</f>
        <v>0</v>
      </c>
      <c r="CJ424">
        <f>IF(O87=17,P87,0)</f>
        <v>0</v>
      </c>
      <c r="CK424">
        <f>IF(O88=17,P88,0)</f>
        <v>0</v>
      </c>
      <c r="CL424">
        <f>IF(O89=17,P89,0)</f>
        <v>0</v>
      </c>
      <c r="CM424">
        <f>IF(O90=17,P90,0)</f>
        <v>0</v>
      </c>
      <c r="CN424">
        <f>IF(O91=17,P91,0)</f>
        <v>0</v>
      </c>
      <c r="CO424">
        <f>IF(O92=17,P92,0)</f>
        <v>0</v>
      </c>
      <c r="CP424">
        <f>IF(O93=17,P93,0)</f>
        <v>0</v>
      </c>
      <c r="CQ424">
        <f>IF(O94=17,P94,0)</f>
        <v>0</v>
      </c>
      <c r="CR424">
        <f>IF(O95=17,P95,0)</f>
        <v>0</v>
      </c>
      <c r="CS424">
        <f>IF(O96=17,P96,0)</f>
        <v>0</v>
      </c>
      <c r="CT424">
        <f>IF(O97=17,P97,0)</f>
        <v>0</v>
      </c>
      <c r="CU424">
        <f>IF(O98=17,P98,0)</f>
        <v>0</v>
      </c>
      <c r="CV424">
        <f>IF(O99=17,P99,0)</f>
        <v>0</v>
      </c>
      <c r="CW424">
        <f>IF(O100=17,P100,0)</f>
        <v>0</v>
      </c>
      <c r="CX424">
        <f>IF(O101=17,P101,0)</f>
        <v>0</v>
      </c>
      <c r="CY424">
        <f>IF(O102=17,P102,0)</f>
        <v>0</v>
      </c>
      <c r="CZ424">
        <f>IF(O103=17,P103,0)</f>
        <v>0</v>
      </c>
      <c r="DA424">
        <f>IF(O104=17,P104,0)</f>
        <v>0</v>
      </c>
      <c r="DB424">
        <f>IF(O105=17,P105,0)</f>
        <v>0</v>
      </c>
      <c r="DC424">
        <f>IF(O106=17,P106,0)</f>
        <v>0</v>
      </c>
      <c r="DD424">
        <f>IF(O107=17,P107,0)</f>
        <v>0</v>
      </c>
      <c r="DE424">
        <f>IF(O108=17,P108,0)</f>
        <v>0</v>
      </c>
      <c r="DF424">
        <f>IF(O109=17,P109,0)</f>
        <v>0</v>
      </c>
      <c r="DG424">
        <f>IF(O110=17,P110,0)</f>
        <v>0</v>
      </c>
      <c r="DH424">
        <f>IF(O111=17,P111,0)</f>
        <v>0</v>
      </c>
      <c r="DI424">
        <f>IF(O112=17,P112,0)</f>
        <v>0</v>
      </c>
      <c r="DJ424">
        <f>IF(O113=17,P113,0)</f>
        <v>0</v>
      </c>
      <c r="DK424">
        <f>IF(O114=17,P114,0)</f>
        <v>0</v>
      </c>
      <c r="DL424">
        <f>IF(O115=17,P115,0)</f>
        <v>0</v>
      </c>
      <c r="DM424">
        <f>IF(O116=17,P116,0)</f>
        <v>0</v>
      </c>
      <c r="DN424">
        <f>IF(O117=17,P117,0)</f>
        <v>0</v>
      </c>
      <c r="DO424">
        <f>IF(O118=17,P118,0)</f>
        <v>0</v>
      </c>
      <c r="DP424">
        <f>IF(O119=17,P119,0)</f>
        <v>0</v>
      </c>
      <c r="DQ424">
        <f>IF(O120=17,P120,0)</f>
        <v>0</v>
      </c>
      <c r="DR424">
        <f>IF(O121=17,P121,0)</f>
        <v>0</v>
      </c>
      <c r="DS424">
        <f>IF(O122=17,P122,0)</f>
        <v>0</v>
      </c>
      <c r="DT424">
        <f>IF(O123=17,P123,0)</f>
        <v>0</v>
      </c>
      <c r="DU424">
        <f>IF(O124=17,P124,0)</f>
        <v>0</v>
      </c>
      <c r="DV424">
        <f>IF(O125=17,P125,0)</f>
        <v>0</v>
      </c>
      <c r="DW424">
        <f>IF(O126=17,P126,0)</f>
        <v>0</v>
      </c>
      <c r="DX424">
        <f>IF(O127=17,P127,0)</f>
        <v>0</v>
      </c>
      <c r="DY424">
        <f>IF(O128=17,P128,0)</f>
        <v>0</v>
      </c>
      <c r="DZ424" s="289">
        <f>SUM(B424:DY424)</f>
        <v>0</v>
      </c>
    </row>
    <row r="425" spans="1:130" ht="18" customHeight="1" hidden="1" thickBot="1" thickTop="1">
      <c r="A425" s="252" t="s">
        <v>115</v>
      </c>
      <c r="B425">
        <f>IF(O1=18,P1,0)</f>
        <v>0</v>
      </c>
      <c r="C425">
        <f>IF(O2=18,P2,0)</f>
        <v>0</v>
      </c>
      <c r="D425">
        <f>IF(O3=18,P3,0)</f>
        <v>0</v>
      </c>
      <c r="E425">
        <f>IF(O4=18,P4,0)</f>
        <v>0</v>
      </c>
      <c r="F425">
        <f>IF(O5=18,P5,0)</f>
        <v>0</v>
      </c>
      <c r="G425">
        <f>IF(O6=18,P6,0)</f>
        <v>0</v>
      </c>
      <c r="H425">
        <f>IF(O7=18,P7,0)</f>
        <v>0</v>
      </c>
      <c r="I425">
        <f>IF(O8=18,P8,0)</f>
        <v>0</v>
      </c>
      <c r="J425">
        <f>IF(O9=18,P9,0)</f>
        <v>0</v>
      </c>
      <c r="K425">
        <f>IF(O10=18,P10,0)</f>
        <v>0</v>
      </c>
      <c r="L425">
        <f>IF(O11=18,P11,0)</f>
        <v>0</v>
      </c>
      <c r="M425">
        <f>IF(O12=18,P12,0)</f>
        <v>0</v>
      </c>
      <c r="N425">
        <f>IF(O13=18,P13,0)</f>
        <v>0</v>
      </c>
      <c r="O425">
        <f>IF(O14=18,P14,0)</f>
        <v>0</v>
      </c>
      <c r="P425">
        <f>IF(O15=18,P15,0)</f>
        <v>0</v>
      </c>
      <c r="Q425">
        <f>IF(O16=18,P16,0)</f>
        <v>0</v>
      </c>
      <c r="R425">
        <f>IF(O17=18,P17,0)</f>
        <v>0</v>
      </c>
      <c r="S425">
        <f>IF(O18=18,P18,0)</f>
        <v>0</v>
      </c>
      <c r="T425">
        <f>IF(O19=18,P19,0)</f>
        <v>0</v>
      </c>
      <c r="U425">
        <f>IF(O20=18,P20,0)</f>
        <v>0</v>
      </c>
      <c r="V425">
        <f>IF(O21=18,P21,0)</f>
        <v>0</v>
      </c>
      <c r="W425">
        <f>IF(O22=18,P22,0)</f>
        <v>0</v>
      </c>
      <c r="X425">
        <f>IF(O23=18,P23,0)</f>
        <v>0</v>
      </c>
      <c r="Y425">
        <f>IF(O24=18,P24,0)</f>
        <v>0</v>
      </c>
      <c r="Z425">
        <f>IF(O25=18,P25,0)</f>
        <v>0</v>
      </c>
      <c r="AA425">
        <f>IF(O26=18,P26,0)</f>
        <v>0</v>
      </c>
      <c r="AB425">
        <f>IF(O27=18,P27,0)</f>
        <v>0</v>
      </c>
      <c r="AC425">
        <f>IF(O28=18,P28,0)</f>
        <v>0</v>
      </c>
      <c r="AD425">
        <f>IF(O29=18,P29,0)</f>
        <v>0</v>
      </c>
      <c r="AE425">
        <f>IF(O30=18,P30,0)</f>
        <v>0</v>
      </c>
      <c r="AF425">
        <f>IF(O31=18,P31,0)</f>
        <v>0</v>
      </c>
      <c r="AG425">
        <f>IF(O32=18,P32,0)</f>
        <v>0</v>
      </c>
      <c r="AH425">
        <f>IF(O33=18,P33,0)</f>
        <v>0</v>
      </c>
      <c r="AI425">
        <f>IF(O34=18,P34,0)</f>
        <v>0</v>
      </c>
      <c r="AJ425">
        <f>IF(O35=18,P35,0)</f>
        <v>0</v>
      </c>
      <c r="AK425">
        <f>IF(O36=18,P36,0)</f>
        <v>0</v>
      </c>
      <c r="AL425">
        <f>IF(O37=18,P37,0)</f>
        <v>0</v>
      </c>
      <c r="AM425">
        <f>IF(O38=18,P38,0)</f>
        <v>0</v>
      </c>
      <c r="AN425">
        <f>IF(O39=18,P39,0)</f>
        <v>0</v>
      </c>
      <c r="AO425">
        <f>IF(O40=18,P40,0)</f>
        <v>0</v>
      </c>
      <c r="AP425">
        <f>IF(O41=18,P41,0)</f>
        <v>0</v>
      </c>
      <c r="AQ425">
        <f>IF(O42=18,P42,0)</f>
        <v>0</v>
      </c>
      <c r="AR425">
        <f>IF(O43=18,P43,0)</f>
        <v>0</v>
      </c>
      <c r="AS425">
        <f>IF(O44=18,P44,0)</f>
        <v>0</v>
      </c>
      <c r="AT425">
        <f>IF(O45=18,P45,0)</f>
        <v>0</v>
      </c>
      <c r="AU425">
        <f>IF(O46=18,P46,0)</f>
        <v>0</v>
      </c>
      <c r="AV425">
        <f>IF(O47=18,P47,0)</f>
        <v>0</v>
      </c>
      <c r="AW425">
        <f>IF(O48=18,P48,0)</f>
        <v>0</v>
      </c>
      <c r="AX425">
        <f>IF(O49=18,P49,0)</f>
        <v>0</v>
      </c>
      <c r="AY425">
        <f>IF(O50=18,P50,0)</f>
        <v>0</v>
      </c>
      <c r="AZ425">
        <f>IF(O51=18,P51,0)</f>
        <v>0</v>
      </c>
      <c r="BA425">
        <f>IF(O52=18,P52,0)</f>
        <v>0</v>
      </c>
      <c r="BB425">
        <f>IF(O53=18,P53,0)</f>
        <v>0</v>
      </c>
      <c r="BC425">
        <f>IF(O54=18,P54,0)</f>
        <v>0</v>
      </c>
      <c r="BD425">
        <f>IF(O55=18,P55,0)</f>
        <v>0</v>
      </c>
      <c r="BE425">
        <f>IF(O56=18,P56,0)</f>
        <v>0</v>
      </c>
      <c r="BF425">
        <f>IF(O57=18,P57,0)</f>
        <v>0</v>
      </c>
      <c r="BG425">
        <f>IF(O58=18,P58,0)</f>
        <v>0</v>
      </c>
      <c r="BH425">
        <f>IF(O59=18,P59,0)</f>
        <v>0</v>
      </c>
      <c r="BI425">
        <f>IF(O60=18,P60,0)</f>
        <v>0</v>
      </c>
      <c r="BJ425">
        <f>IF(O61=18,P61,0)</f>
        <v>0</v>
      </c>
      <c r="BK425">
        <f>IF(O62=18,P62,0)</f>
        <v>0</v>
      </c>
      <c r="BL425">
        <f>IF(O63=18,P63,0)</f>
        <v>0</v>
      </c>
      <c r="BM425">
        <f>IF(O64=18,P64,0)</f>
        <v>0</v>
      </c>
      <c r="BN425">
        <f>IF(O65=18,P65,0)</f>
        <v>0</v>
      </c>
      <c r="BO425">
        <f>IF(O66=18,P66,0)</f>
        <v>0</v>
      </c>
      <c r="BP425">
        <f>IF(O67=18,P67,0)</f>
        <v>0</v>
      </c>
      <c r="BQ425">
        <f>IF(O68=18,P68,0)</f>
        <v>0</v>
      </c>
      <c r="BR425">
        <f>IF(O69=18,P69,0)</f>
        <v>0</v>
      </c>
      <c r="BS425">
        <f>IF(O70=18,P70,0)</f>
        <v>0</v>
      </c>
      <c r="BT425">
        <f>IF(O71=18,P71,0)</f>
        <v>0</v>
      </c>
      <c r="BU425">
        <f>IF(O72=18,P72,0)</f>
        <v>0</v>
      </c>
      <c r="BV425">
        <f>IF(O73=18,P73,0)</f>
        <v>0</v>
      </c>
      <c r="BW425">
        <f>IF(O74=18,P74,0)</f>
        <v>0</v>
      </c>
      <c r="BX425">
        <f>IF(O75=18,P75,0)</f>
        <v>0</v>
      </c>
      <c r="BY425">
        <f>IF(O76=18,P76,0)</f>
        <v>0</v>
      </c>
      <c r="BZ425">
        <f>IF(O77=18,P77,0)</f>
        <v>0</v>
      </c>
      <c r="CA425">
        <f>IF(O78=18,P78,0)</f>
        <v>0</v>
      </c>
      <c r="CB425">
        <f>IF(O79=18,P79,0)</f>
        <v>0</v>
      </c>
      <c r="CC425">
        <f>IF(O80=18,P80,0)</f>
        <v>0</v>
      </c>
      <c r="CD425">
        <f>IF(O81=18,P81,0)</f>
        <v>0</v>
      </c>
      <c r="CE425">
        <f>IF(O82=18,P82,0)</f>
        <v>0</v>
      </c>
      <c r="CF425">
        <f>IF(O83=18,P83,0)</f>
        <v>0</v>
      </c>
      <c r="CG425">
        <f>IF(O84=18,P84,0)</f>
        <v>0</v>
      </c>
      <c r="CH425">
        <f>IF(O85=18,P85,0)</f>
        <v>0</v>
      </c>
      <c r="CI425">
        <f>IF(O86=18,P86,0)</f>
        <v>0</v>
      </c>
      <c r="CJ425">
        <f>IF(O87=18,P87,0)</f>
        <v>0</v>
      </c>
      <c r="CK425">
        <f>IF(O88=18,P88,0)</f>
        <v>0</v>
      </c>
      <c r="CL425">
        <f>IF(O89=18,P89,0)</f>
        <v>0</v>
      </c>
      <c r="CM425">
        <f>IF(O90=18,P90,0)</f>
        <v>0</v>
      </c>
      <c r="CN425">
        <f>IF(O91=18,P91,0)</f>
        <v>0</v>
      </c>
      <c r="CO425">
        <f>IF(O92=18,P92,0)</f>
        <v>0</v>
      </c>
      <c r="CP425">
        <f>IF(O93=18,P93,0)</f>
        <v>0</v>
      </c>
      <c r="CQ425">
        <f>IF(O94=18,P94,0)</f>
        <v>0</v>
      </c>
      <c r="CR425">
        <f>IF(O95=18,P95,0)</f>
        <v>0</v>
      </c>
      <c r="CS425">
        <f>IF(O96=18,P96,0)</f>
        <v>0</v>
      </c>
      <c r="CT425">
        <f>IF(O97=18,P97,0)</f>
        <v>0</v>
      </c>
      <c r="CU425">
        <f>IF(O98=18,P98,0)</f>
        <v>0</v>
      </c>
      <c r="CV425">
        <f>IF(O99=18,P99,0)</f>
        <v>0</v>
      </c>
      <c r="CW425">
        <f>IF(O100=18,P100,0)</f>
        <v>0</v>
      </c>
      <c r="CX425">
        <f>IF(O101=18,P101,0)</f>
        <v>0</v>
      </c>
      <c r="CY425">
        <f>IF(O102=18,P102,0)</f>
        <v>0</v>
      </c>
      <c r="CZ425">
        <f>IF(O103=18,P103,0)</f>
        <v>0</v>
      </c>
      <c r="DA425">
        <f>IF(O104=18,P104,0)</f>
        <v>0</v>
      </c>
      <c r="DB425">
        <f>IF(O105=18,P105,0)</f>
        <v>0</v>
      </c>
      <c r="DC425">
        <f>IF(O106=18,P106,0)</f>
        <v>0</v>
      </c>
      <c r="DD425">
        <f>IF(O107=18,P107,0)</f>
        <v>0</v>
      </c>
      <c r="DE425">
        <f>IF(O108=18,P108,0)</f>
        <v>0</v>
      </c>
      <c r="DF425">
        <f>IF(O109=18,P109,0)</f>
        <v>0</v>
      </c>
      <c r="DG425">
        <f>IF(O110=18,P110,0)</f>
        <v>0</v>
      </c>
      <c r="DH425">
        <f>IF(O111=18,P111,0)</f>
        <v>0</v>
      </c>
      <c r="DI425">
        <f>IF(O112=18,P112,0)</f>
        <v>0</v>
      </c>
      <c r="DJ425">
        <f>IF(O113=18,P113,0)</f>
        <v>0</v>
      </c>
      <c r="DK425">
        <f>IF(O114=18,P114,0)</f>
        <v>0</v>
      </c>
      <c r="DL425">
        <f>IF(O115=18,P115,0)</f>
        <v>0</v>
      </c>
      <c r="DM425">
        <f>IF(O116=18,P116,0)</f>
        <v>0</v>
      </c>
      <c r="DN425">
        <f>IF(O117=18,P117,0)</f>
        <v>0</v>
      </c>
      <c r="DO425">
        <f>IF(O118=18,P118,0)</f>
        <v>0</v>
      </c>
      <c r="DP425">
        <f>IF(O119=18,P119,0)</f>
        <v>0</v>
      </c>
      <c r="DQ425">
        <f>IF(O120=18,P120,0)</f>
        <v>0</v>
      </c>
      <c r="DR425">
        <f>IF(O121=18,P121,0)</f>
        <v>0</v>
      </c>
      <c r="DS425">
        <f>IF(O122=18,P122,0)</f>
        <v>0</v>
      </c>
      <c r="DT425">
        <f>IF(O123=18,P123,0)</f>
        <v>0</v>
      </c>
      <c r="DU425">
        <f>IF(O124=18,P124,0)</f>
        <v>0</v>
      </c>
      <c r="DV425">
        <f>IF(O125=18,P125,0)</f>
        <v>0</v>
      </c>
      <c r="DW425">
        <f>IF(O126=18,P126,0)</f>
        <v>0</v>
      </c>
      <c r="DX425">
        <f>IF(O127=18,P127,0)</f>
        <v>0</v>
      </c>
      <c r="DY425">
        <f>IF(O128=18,P128,0)</f>
        <v>0</v>
      </c>
      <c r="DZ425" s="289">
        <f>SUM(B425:DY425)</f>
        <v>0</v>
      </c>
    </row>
    <row r="426" spans="1:130" ht="18" customHeight="1" hidden="1" thickBot="1" thickTop="1">
      <c r="A426" s="252" t="s">
        <v>79</v>
      </c>
      <c r="B426">
        <f>IF(O1=19,P1,0)</f>
        <v>0</v>
      </c>
      <c r="C426">
        <f>IF(O2=19,P2,0)</f>
        <v>0</v>
      </c>
      <c r="D426">
        <f>IF(O3=19,P3,0)</f>
        <v>0</v>
      </c>
      <c r="E426">
        <f>IF(O4=19,P4,0)</f>
        <v>0</v>
      </c>
      <c r="F426">
        <f>IF(O5=19,P5,0)</f>
        <v>0</v>
      </c>
      <c r="G426">
        <f>IF(O6=19,P6,0)</f>
        <v>0</v>
      </c>
      <c r="H426">
        <f>IF(O7=19,P7,0)</f>
        <v>0</v>
      </c>
      <c r="I426">
        <f>IF(O8=19,P8,0)</f>
        <v>0</v>
      </c>
      <c r="J426">
        <f>IF(O9=19,P9,0)</f>
        <v>0</v>
      </c>
      <c r="K426">
        <f>IF(O10=19,P10,0)</f>
        <v>0</v>
      </c>
      <c r="L426">
        <f>IF(O11=19,P11,0)</f>
        <v>0</v>
      </c>
      <c r="M426">
        <f>IF(O12=19,P12,0)</f>
        <v>0</v>
      </c>
      <c r="N426">
        <f>IF(O13=19,P13,0)</f>
        <v>0</v>
      </c>
      <c r="O426">
        <f>IF(O14=19,P14,0)</f>
        <v>0</v>
      </c>
      <c r="P426">
        <f>IF(O15=19,P15,0)</f>
        <v>0</v>
      </c>
      <c r="Q426">
        <f>IF(O16=19,P16,0)</f>
        <v>0</v>
      </c>
      <c r="R426">
        <f>IF(O17=19,P17,0)</f>
        <v>0</v>
      </c>
      <c r="S426">
        <f>IF(O18=19,P18,0)</f>
        <v>0</v>
      </c>
      <c r="T426">
        <f>IF(O19=19,P19,0)</f>
        <v>0</v>
      </c>
      <c r="U426">
        <f>IF(O20=19,P20,0)</f>
        <v>0</v>
      </c>
      <c r="V426">
        <f>IF(O21=19,P21,0)</f>
        <v>0</v>
      </c>
      <c r="W426">
        <f>IF(O22=19,P22,0)</f>
        <v>0</v>
      </c>
      <c r="X426">
        <f>IF(O23=19,P23,0)</f>
        <v>0</v>
      </c>
      <c r="Y426">
        <f>IF(O24=19,P24,0)</f>
        <v>0</v>
      </c>
      <c r="Z426">
        <f>IF(O25=19,P25,0)</f>
        <v>0</v>
      </c>
      <c r="AA426">
        <f>IF(O26=19,P26,0)</f>
        <v>0</v>
      </c>
      <c r="AB426">
        <f>IF(O27=19,P27,0)</f>
        <v>0</v>
      </c>
      <c r="AC426">
        <f>IF(O28=19,P28,0)</f>
        <v>0</v>
      </c>
      <c r="AD426">
        <f>IF(O29=19,P29,0)</f>
        <v>0</v>
      </c>
      <c r="AE426">
        <f>IF(O30=19,P30,0)</f>
        <v>0</v>
      </c>
      <c r="AF426">
        <f>IF(O31=19,P31,0)</f>
        <v>0</v>
      </c>
      <c r="AG426">
        <f>IF(O32=19,P32,0)</f>
        <v>0</v>
      </c>
      <c r="AH426">
        <f>IF(O33=19,P33,0)</f>
        <v>0</v>
      </c>
      <c r="AI426">
        <f>IF(O34=19,P34,0)</f>
        <v>0</v>
      </c>
      <c r="AJ426">
        <f>IF(O35=19,P35,0)</f>
        <v>0</v>
      </c>
      <c r="AK426">
        <f>IF(O36=19,P36,0)</f>
        <v>0</v>
      </c>
      <c r="AL426">
        <f>IF(O37=19,P37,0)</f>
        <v>0</v>
      </c>
      <c r="AM426">
        <f>IF(O38=19,P38,0)</f>
        <v>0</v>
      </c>
      <c r="AN426">
        <f>IF(O39=19,P39,0)</f>
        <v>0</v>
      </c>
      <c r="AO426">
        <f>IF(O40=19,P40,0)</f>
        <v>0</v>
      </c>
      <c r="AP426">
        <f>IF(O41=19,P41,0)</f>
        <v>0</v>
      </c>
      <c r="AQ426">
        <f>IF(O42=19,P42,0)</f>
        <v>0</v>
      </c>
      <c r="AR426">
        <f>IF(O43=19,P43,0)</f>
        <v>0</v>
      </c>
      <c r="AS426">
        <f>IF(O44=19,P44,0)</f>
        <v>0</v>
      </c>
      <c r="AT426">
        <f>IF(O45=19,P45,0)</f>
        <v>0</v>
      </c>
      <c r="AU426">
        <f>IF(O46=19,P46,0)</f>
        <v>0</v>
      </c>
      <c r="AV426">
        <f>IF(O47=19,P47,0)</f>
        <v>0</v>
      </c>
      <c r="AW426">
        <f>IF(O48=19,P48,0)</f>
        <v>0</v>
      </c>
      <c r="AX426">
        <f>IF(O49=19,P49,0)</f>
        <v>0</v>
      </c>
      <c r="AY426">
        <f>IF(O50=19,P50,0)</f>
        <v>0</v>
      </c>
      <c r="AZ426">
        <f>IF(O51=19,P51,0)</f>
        <v>0</v>
      </c>
      <c r="BA426">
        <f>IF(O52=19,P52,0)</f>
        <v>0</v>
      </c>
      <c r="BB426">
        <f>IF(O53=19,P53,0)</f>
        <v>0</v>
      </c>
      <c r="BC426">
        <f>IF(O54=19,P54,0)</f>
        <v>0</v>
      </c>
      <c r="BD426">
        <f>IF(O55=19,P55,0)</f>
        <v>0</v>
      </c>
      <c r="BE426">
        <f>IF(O56=19,P56,0)</f>
        <v>0</v>
      </c>
      <c r="BF426">
        <f>IF(O57=19,P57,0)</f>
        <v>0</v>
      </c>
      <c r="BG426">
        <f>IF(O58=19,P58,0)</f>
        <v>0</v>
      </c>
      <c r="BH426">
        <f>IF(O59=19,P59,0)</f>
        <v>0</v>
      </c>
      <c r="BI426">
        <f>IF(O60=19,P60,0)</f>
        <v>0</v>
      </c>
      <c r="BJ426">
        <f>IF(O61=19,P61,0)</f>
        <v>0</v>
      </c>
      <c r="BK426">
        <f>IF(O62=19,P62,0)</f>
        <v>0</v>
      </c>
      <c r="BL426">
        <f>IF(O63=19,P63,0)</f>
        <v>0</v>
      </c>
      <c r="BM426">
        <f>IF(O64=19,P64,0)</f>
        <v>0</v>
      </c>
      <c r="BN426">
        <f>IF(O65=19,P65,0)</f>
        <v>0</v>
      </c>
      <c r="BO426">
        <f>IF(O66=19,P66,0)</f>
        <v>0</v>
      </c>
      <c r="BP426">
        <f>IF(O67=19,P67,0)</f>
        <v>0</v>
      </c>
      <c r="BQ426">
        <f>IF(O68=19,P68,0)</f>
        <v>0</v>
      </c>
      <c r="BR426">
        <f>IF(O69=19,P69,0)</f>
        <v>0</v>
      </c>
      <c r="BS426">
        <f>IF(O70=19,P70,0)</f>
        <v>0</v>
      </c>
      <c r="BT426">
        <f>IF(O71=19,P71,0)</f>
        <v>0</v>
      </c>
      <c r="BU426">
        <f>IF(O72=19,P72,0)</f>
        <v>0</v>
      </c>
      <c r="BV426">
        <f>IF(O73=19,P73,0)</f>
        <v>0</v>
      </c>
      <c r="BW426">
        <f>IF(O74=19,P74,0)</f>
        <v>0</v>
      </c>
      <c r="BX426">
        <f>IF(O75=19,P75,0)</f>
        <v>0</v>
      </c>
      <c r="BY426">
        <f>IF(O76=19,P76,0)</f>
        <v>0</v>
      </c>
      <c r="BZ426">
        <f>IF(O77=19,P77,0)</f>
        <v>0</v>
      </c>
      <c r="CA426">
        <f>IF(O78=19,P78,0)</f>
        <v>0</v>
      </c>
      <c r="CB426">
        <f>IF(O79=19,P79,0)</f>
        <v>0</v>
      </c>
      <c r="CC426">
        <f>IF(O80=19,P80,0)</f>
        <v>0</v>
      </c>
      <c r="CD426">
        <f>IF(O81=19,P81,0)</f>
        <v>0</v>
      </c>
      <c r="CE426">
        <f>IF(O82=19,P82,0)</f>
        <v>0</v>
      </c>
      <c r="CF426">
        <f>IF(O83=19,P83,0)</f>
        <v>0</v>
      </c>
      <c r="CG426">
        <f>IF(O84=19,P84,0)</f>
        <v>0</v>
      </c>
      <c r="CH426">
        <f>IF(O85=19,P85,0)</f>
        <v>0</v>
      </c>
      <c r="CI426">
        <f>IF(O86=19,P86,0)</f>
        <v>0</v>
      </c>
      <c r="CJ426">
        <f>IF(O87=19,P87,0)</f>
        <v>0</v>
      </c>
      <c r="CK426">
        <f>IF(O88=19,P88,0)</f>
        <v>0</v>
      </c>
      <c r="CL426">
        <f>IF(O89=19,P89,0)</f>
        <v>0</v>
      </c>
      <c r="CM426">
        <f>IF(O90=19,P90,0)</f>
        <v>0</v>
      </c>
      <c r="CN426">
        <f>IF(O91=19,P91,0)</f>
        <v>0</v>
      </c>
      <c r="CO426">
        <f>IF(O92=19,P92,0)</f>
        <v>0</v>
      </c>
      <c r="CP426">
        <f>IF(O93=19,P93,0)</f>
        <v>0</v>
      </c>
      <c r="CQ426">
        <f>IF(O94=19,P94,0)</f>
        <v>0</v>
      </c>
      <c r="CR426">
        <f>IF(O95=19,P95,0)</f>
        <v>0</v>
      </c>
      <c r="CS426">
        <f>IF(O96=19,P96,0)</f>
        <v>0</v>
      </c>
      <c r="CT426">
        <f>IF(O97=19,P97,0)</f>
        <v>0</v>
      </c>
      <c r="CU426">
        <f>IF(O98=19,P98,0)</f>
        <v>0</v>
      </c>
      <c r="CV426">
        <f>IF(O99=19,P99,0)</f>
        <v>0</v>
      </c>
      <c r="CW426">
        <f>IF(O100=19,P100,0)</f>
        <v>0</v>
      </c>
      <c r="CX426">
        <f>IF(O101=19,P101,0)</f>
        <v>0</v>
      </c>
      <c r="CY426">
        <f>IF(O102=19,P102,0)</f>
        <v>0</v>
      </c>
      <c r="CZ426">
        <f>IF(O103=19,P103,0)</f>
        <v>0</v>
      </c>
      <c r="DA426">
        <f>IF(O104=19,P104,0)</f>
        <v>0</v>
      </c>
      <c r="DB426">
        <f>IF(O105=19,P105,0)</f>
        <v>0</v>
      </c>
      <c r="DC426">
        <f>IF(O106=19,P106,0)</f>
        <v>0</v>
      </c>
      <c r="DD426">
        <f>IF(O107=19,P107,0)</f>
        <v>0</v>
      </c>
      <c r="DE426">
        <f>IF(O108=19,P108,0)</f>
        <v>0</v>
      </c>
      <c r="DF426">
        <f>IF(O109=19,P109,0)</f>
        <v>0</v>
      </c>
      <c r="DG426">
        <f>IF(O110=19,P110,0)</f>
        <v>0</v>
      </c>
      <c r="DH426">
        <f>IF(O111=19,P111,0)</f>
        <v>0</v>
      </c>
      <c r="DI426">
        <f>IF(O112=19,P112,0)</f>
        <v>0</v>
      </c>
      <c r="DJ426">
        <f>IF(O113=19,P113,0)</f>
        <v>0</v>
      </c>
      <c r="DK426">
        <f>IF(O114=19,P114,0)</f>
        <v>0</v>
      </c>
      <c r="DL426">
        <f>IF(O115=19,P115,0)</f>
        <v>0</v>
      </c>
      <c r="DM426">
        <f>IF(O116=19,P116,0)</f>
        <v>0</v>
      </c>
      <c r="DN426">
        <f>IF(O117=19,P117,0)</f>
        <v>0</v>
      </c>
      <c r="DO426">
        <f>IF(O118=19,P118,0)</f>
        <v>0</v>
      </c>
      <c r="DP426">
        <f>IF(O119=19,P119,0)</f>
        <v>0</v>
      </c>
      <c r="DQ426">
        <f>IF(O120=19,P120,0)</f>
        <v>0</v>
      </c>
      <c r="DR426">
        <f>IF(O121=19,P121,0)</f>
        <v>0</v>
      </c>
      <c r="DS426">
        <f>IF(O122=19,P122,0)</f>
        <v>0</v>
      </c>
      <c r="DT426">
        <f>IF(O123=19,P123,0)</f>
        <v>0</v>
      </c>
      <c r="DU426">
        <f>IF(O124=19,P124,0)</f>
        <v>0</v>
      </c>
      <c r="DV426">
        <f>IF(O125=19,P125,0)</f>
        <v>0</v>
      </c>
      <c r="DW426">
        <f>IF(O126=19,P126,0)</f>
        <v>0</v>
      </c>
      <c r="DX426">
        <f>IF(O127=19,P127,0)</f>
        <v>0</v>
      </c>
      <c r="DY426">
        <f>IF(O128=19,P128,0)</f>
        <v>0</v>
      </c>
      <c r="DZ426" s="289">
        <f>SUM(B426:DY426)</f>
        <v>0</v>
      </c>
    </row>
    <row r="427" spans="1:130" ht="18" customHeight="1" hidden="1" thickBot="1" thickTop="1">
      <c r="A427" s="252" t="s">
        <v>37</v>
      </c>
      <c r="B427">
        <f>IF(O1=20,P1,0)</f>
        <v>0</v>
      </c>
      <c r="C427">
        <f>IF(O2=20,P2,0)</f>
        <v>0</v>
      </c>
      <c r="D427">
        <f>IF(O3=20,P3,0)</f>
        <v>0</v>
      </c>
      <c r="E427">
        <f>IF(O4=20,P4,0)</f>
        <v>0</v>
      </c>
      <c r="F427">
        <f>IF(O5=20,P5,0)</f>
        <v>0</v>
      </c>
      <c r="G427">
        <f>IF(O6=20,P6,0)</f>
        <v>0</v>
      </c>
      <c r="H427">
        <f>IF(O7=20,P7,0)</f>
        <v>0</v>
      </c>
      <c r="I427">
        <f>IF(O8=20,P8,0)</f>
        <v>0</v>
      </c>
      <c r="J427">
        <f>IF(O9=20,P9,0)</f>
        <v>0</v>
      </c>
      <c r="K427">
        <f>IF(O10=20,P10,0)</f>
        <v>0</v>
      </c>
      <c r="L427">
        <f>IF(O11=20,P11,0)</f>
        <v>0</v>
      </c>
      <c r="M427">
        <f>IF(O12=20,P12,0)</f>
        <v>0</v>
      </c>
      <c r="N427">
        <f>IF(O13=20,P13,0)</f>
        <v>0</v>
      </c>
      <c r="O427">
        <f>IF(O14=20,P14,0)</f>
        <v>0</v>
      </c>
      <c r="P427">
        <f>IF(O15=20,P15,0)</f>
        <v>0</v>
      </c>
      <c r="Q427">
        <f>IF(O16=20,P16,0)</f>
        <v>0</v>
      </c>
      <c r="R427">
        <f>IF(O17=20,P17,0)</f>
        <v>0</v>
      </c>
      <c r="S427">
        <f>IF(O18=20,P18,0)</f>
        <v>0</v>
      </c>
      <c r="T427">
        <f>IF(O19=20,P19,0)</f>
        <v>0</v>
      </c>
      <c r="U427">
        <f>IF(O20=20,P20,0)</f>
        <v>0</v>
      </c>
      <c r="V427">
        <f>IF(O21=20,P21,0)</f>
        <v>0</v>
      </c>
      <c r="W427">
        <f>IF(O22=20,P22,0)</f>
        <v>0</v>
      </c>
      <c r="X427">
        <f>IF(O23=20,P23,0)</f>
        <v>0</v>
      </c>
      <c r="Y427">
        <f>IF(O24=20,P24,0)</f>
        <v>0</v>
      </c>
      <c r="Z427">
        <f>IF(O25=20,P25,0)</f>
        <v>0</v>
      </c>
      <c r="AA427">
        <f>IF(O26=20,P26,0)</f>
        <v>0</v>
      </c>
      <c r="AB427">
        <f>IF(O27=20,P27,0)</f>
        <v>0</v>
      </c>
      <c r="AC427">
        <f>IF(O28=20,P28,0)</f>
        <v>0</v>
      </c>
      <c r="AD427">
        <f>IF(O29=20,P29,0)</f>
        <v>0</v>
      </c>
      <c r="AE427">
        <f>IF(O30=20,P30,0)</f>
        <v>0</v>
      </c>
      <c r="AF427">
        <f>IF(O31=20,P31,0)</f>
        <v>0</v>
      </c>
      <c r="AG427">
        <f>IF(O32=20,P32,0)</f>
        <v>0</v>
      </c>
      <c r="AH427">
        <f>IF(O33=20,P33,0)</f>
        <v>0</v>
      </c>
      <c r="AI427">
        <f>IF(O34=20,P34,0)</f>
        <v>0</v>
      </c>
      <c r="AJ427">
        <f>IF(O35=20,P35,0)</f>
        <v>0</v>
      </c>
      <c r="AK427">
        <f>IF(O36=20,P36,0)</f>
        <v>0</v>
      </c>
      <c r="AL427">
        <f>IF(O37=20,P37,0)</f>
        <v>0</v>
      </c>
      <c r="AM427">
        <f>IF(O38=20,P38,0)</f>
        <v>0</v>
      </c>
      <c r="AN427">
        <f>IF(O39=20,P39,0)</f>
        <v>0</v>
      </c>
      <c r="AO427">
        <f>IF(O40=20,P40,0)</f>
        <v>0</v>
      </c>
      <c r="AP427">
        <f>IF(O41=20,P41,0)</f>
        <v>0</v>
      </c>
      <c r="AQ427">
        <f>IF(O42=20,P42,0)</f>
        <v>0</v>
      </c>
      <c r="AR427">
        <f>IF(O43=20,P43,0)</f>
        <v>0</v>
      </c>
      <c r="AS427">
        <f>IF(O44=20,P44,0)</f>
        <v>0</v>
      </c>
      <c r="AT427">
        <f>IF(O45=20,P45,0)</f>
        <v>0</v>
      </c>
      <c r="AU427">
        <f>IF(O46=20,P46,0)</f>
        <v>0</v>
      </c>
      <c r="AV427">
        <f>IF(O47=20,P47,0)</f>
        <v>0</v>
      </c>
      <c r="AW427">
        <f>IF(O48=20,P48,0)</f>
        <v>0</v>
      </c>
      <c r="AX427">
        <f>IF(O49=20,P49,0)</f>
        <v>0</v>
      </c>
      <c r="AY427">
        <f>IF(O50=20,P50,0)</f>
        <v>0</v>
      </c>
      <c r="AZ427">
        <f>IF(O51=20,P51,0)</f>
        <v>0</v>
      </c>
      <c r="BA427">
        <f>IF(O52=20,P52,0)</f>
        <v>0</v>
      </c>
      <c r="BB427">
        <f>IF(O53=20,P53,0)</f>
        <v>0</v>
      </c>
      <c r="BC427">
        <f>IF(O54=20,P54,0)</f>
        <v>0</v>
      </c>
      <c r="BD427">
        <f>IF(O55=20,P55,0)</f>
        <v>0</v>
      </c>
      <c r="BE427">
        <f>IF(O56=20,P56,0)</f>
        <v>0</v>
      </c>
      <c r="BF427">
        <f>IF(O57=20,P57,0)</f>
        <v>0</v>
      </c>
      <c r="BG427">
        <f>IF(O58=20,P58,0)</f>
        <v>0</v>
      </c>
      <c r="BH427">
        <f>IF(O59=20,P59,0)</f>
        <v>0</v>
      </c>
      <c r="BI427">
        <f>IF(O60=20,P60,0)</f>
        <v>0</v>
      </c>
      <c r="BJ427">
        <f>IF(O61=20,P61,0)</f>
        <v>0</v>
      </c>
      <c r="BK427">
        <f>IF(O62=20,P62,0)</f>
        <v>0</v>
      </c>
      <c r="BL427">
        <f>IF(O63=20,P63,0)</f>
        <v>0</v>
      </c>
      <c r="BM427">
        <f>IF(O64=20,P64,0)</f>
        <v>0</v>
      </c>
      <c r="BN427">
        <f>IF(O65=20,P65,0)</f>
        <v>0</v>
      </c>
      <c r="BO427">
        <f>IF(O66=20,P66,0)</f>
        <v>0</v>
      </c>
      <c r="BP427">
        <f>IF(O67=20,P67,0)</f>
        <v>0</v>
      </c>
      <c r="BQ427">
        <f>IF(O68=20,P68,0)</f>
        <v>0</v>
      </c>
      <c r="BR427">
        <f>IF(O69=20,P69,0)</f>
        <v>0</v>
      </c>
      <c r="BS427">
        <f>IF(O70=20,P70,0)</f>
        <v>0</v>
      </c>
      <c r="BT427">
        <f>IF(O71=20,P71,0)</f>
        <v>0</v>
      </c>
      <c r="BU427">
        <f>IF(O72=20,P72,0)</f>
        <v>0</v>
      </c>
      <c r="BV427">
        <f>IF(O73=20,P73,0)</f>
        <v>0</v>
      </c>
      <c r="BW427">
        <f>IF(O74=20,P74,0)</f>
        <v>0</v>
      </c>
      <c r="BX427">
        <f>IF(O75=20,P75,0)</f>
        <v>0</v>
      </c>
      <c r="BY427">
        <f>IF(O76=20,P76,0)</f>
        <v>0</v>
      </c>
      <c r="BZ427">
        <f>IF(O77=20,P77,0)</f>
        <v>0</v>
      </c>
      <c r="CA427">
        <f>IF(O78=20,P78,0)</f>
        <v>0</v>
      </c>
      <c r="CB427">
        <f>IF(O79=20,P79,0)</f>
        <v>0</v>
      </c>
      <c r="CC427">
        <f>IF(O80=20,P80,0)</f>
        <v>0</v>
      </c>
      <c r="CD427">
        <f>IF(O81=20,P81,0)</f>
        <v>0</v>
      </c>
      <c r="CE427">
        <f>IF(O82=20,P82,0)</f>
        <v>0</v>
      </c>
      <c r="CF427">
        <f>IF(O83=20,P83,0)</f>
        <v>0</v>
      </c>
      <c r="CG427">
        <f>IF(O84=20,P84,0)</f>
        <v>0</v>
      </c>
      <c r="CH427">
        <f>IF(O85=20,P85,0)</f>
        <v>0</v>
      </c>
      <c r="CI427">
        <f>IF(O86=20,P86,0)</f>
        <v>0</v>
      </c>
      <c r="CJ427">
        <f>IF(O87=20,P87,0)</f>
        <v>0</v>
      </c>
      <c r="CK427">
        <f>IF(O88=20,P88,0)</f>
        <v>0</v>
      </c>
      <c r="CL427">
        <f>IF(O89=20,P89,0)</f>
        <v>0</v>
      </c>
      <c r="CM427">
        <f>IF(O90=20,P90,0)</f>
        <v>0</v>
      </c>
      <c r="CN427">
        <f>IF(O91=20,P91,0)</f>
        <v>0</v>
      </c>
      <c r="CO427">
        <f>IF(O92=20,P92,0)</f>
        <v>0</v>
      </c>
      <c r="CP427">
        <f>IF(O93=20,P93,0)</f>
        <v>0</v>
      </c>
      <c r="CQ427">
        <f>IF(O94=20,P94,0)</f>
        <v>0</v>
      </c>
      <c r="CR427">
        <f>IF(O95=20,P95,0)</f>
        <v>0</v>
      </c>
      <c r="CS427">
        <f>IF(O96=20,P96,0)</f>
        <v>0</v>
      </c>
      <c r="CT427">
        <f>IF(O97=20,P97,0)</f>
        <v>0</v>
      </c>
      <c r="CU427">
        <f>IF(O98=20,P98,0)</f>
        <v>0</v>
      </c>
      <c r="CV427">
        <f>IF(O99=20,P99,0)</f>
        <v>0</v>
      </c>
      <c r="CW427">
        <f>IF(O100=20,P100,0)</f>
        <v>0</v>
      </c>
      <c r="CX427">
        <f>IF(O101=20,P101,0)</f>
        <v>0</v>
      </c>
      <c r="CY427">
        <f>IF(O102=20,P102,0)</f>
        <v>0</v>
      </c>
      <c r="CZ427">
        <f>IF(O103=20,P103,0)</f>
        <v>0</v>
      </c>
      <c r="DA427">
        <f>IF(O104=20,P104,0)</f>
        <v>0</v>
      </c>
      <c r="DB427">
        <f>IF(O105=20,P105,0)</f>
        <v>0</v>
      </c>
      <c r="DC427">
        <f>IF(O106=20,P106,0)</f>
        <v>0</v>
      </c>
      <c r="DD427">
        <f>IF(O107=20,P107,0)</f>
        <v>0</v>
      </c>
      <c r="DE427">
        <f>IF(O108=20,P108,0)</f>
        <v>0</v>
      </c>
      <c r="DF427">
        <f>IF(O109=20,P109,0)</f>
        <v>0</v>
      </c>
      <c r="DG427">
        <f>IF(O110=20,P110,0)</f>
        <v>0</v>
      </c>
      <c r="DH427">
        <f>IF(O111=20,P111,0)</f>
        <v>0</v>
      </c>
      <c r="DI427">
        <f>IF(O112=20,P112,0)</f>
        <v>0</v>
      </c>
      <c r="DJ427">
        <f>IF(O113=20,P113,0)</f>
        <v>0</v>
      </c>
      <c r="DK427">
        <f>IF(O114=20,P114,0)</f>
        <v>0</v>
      </c>
      <c r="DL427">
        <f>IF(O115=20,P115,0)</f>
        <v>0</v>
      </c>
      <c r="DM427">
        <f>IF(O116=20,P116,0)</f>
        <v>0</v>
      </c>
      <c r="DN427">
        <f>IF(O117=20,P117,0)</f>
        <v>0</v>
      </c>
      <c r="DO427">
        <f>IF(O118=20,P118,0)</f>
        <v>0</v>
      </c>
      <c r="DP427">
        <f>IF(O119=20,P119,0)</f>
        <v>0</v>
      </c>
      <c r="DQ427">
        <f>IF(O120=20,P120,0)</f>
        <v>0</v>
      </c>
      <c r="DR427">
        <f>IF(O121=20,P121,0)</f>
        <v>0</v>
      </c>
      <c r="DS427">
        <f>IF(O122=20,P122,0)</f>
        <v>0</v>
      </c>
      <c r="DT427">
        <f>IF(O123=20,P123,0)</f>
        <v>0</v>
      </c>
      <c r="DU427">
        <f>IF(O124=20,P124,0)</f>
        <v>0</v>
      </c>
      <c r="DV427">
        <f>IF(O125=20,P125,0)</f>
        <v>0</v>
      </c>
      <c r="DW427">
        <f>IF(O126=20,P126,0)</f>
        <v>0</v>
      </c>
      <c r="DX427">
        <f>IF(O127=20,P127,0)</f>
        <v>0</v>
      </c>
      <c r="DY427">
        <f>IF(O128=20,P128,0)</f>
        <v>0</v>
      </c>
      <c r="DZ427" s="289">
        <f>SUM(B427:DY427)</f>
        <v>0</v>
      </c>
    </row>
    <row r="428" spans="1:130" ht="18" customHeight="1" hidden="1" thickBot="1" thickTop="1">
      <c r="A428" s="252" t="s">
        <v>95</v>
      </c>
      <c r="B428">
        <f>IF(O1=21,P1,0)</f>
        <v>0</v>
      </c>
      <c r="C428">
        <f>IF(O2=21,P2,0)</f>
        <v>0</v>
      </c>
      <c r="D428">
        <f>IF(O3=21,P3,0)</f>
        <v>0</v>
      </c>
      <c r="E428">
        <f>IF(O4=21,P4,0)</f>
        <v>0</v>
      </c>
      <c r="F428">
        <f>IF(O5=21,P5,0)</f>
        <v>0</v>
      </c>
      <c r="G428">
        <f>IF(O6=21,P6,0)</f>
        <v>0</v>
      </c>
      <c r="H428">
        <f>IF(O7=21,P7,0)</f>
        <v>0</v>
      </c>
      <c r="I428">
        <f>IF(O8=21,P8,0)</f>
        <v>0</v>
      </c>
      <c r="J428">
        <f>IF(O9=21,P9,0)</f>
        <v>0</v>
      </c>
      <c r="K428">
        <f>IF(O10=21,P10,0)</f>
        <v>0</v>
      </c>
      <c r="L428">
        <f>IF(O11=21,P11,0)</f>
        <v>0</v>
      </c>
      <c r="M428">
        <f>IF(O12=21,P12,0)</f>
        <v>0</v>
      </c>
      <c r="N428">
        <f>IF(O13=21,P13,0)</f>
        <v>0</v>
      </c>
      <c r="O428">
        <f>IF(O14=21,P14,0)</f>
        <v>0</v>
      </c>
      <c r="P428">
        <f>IF(O15=21,P15,0)</f>
        <v>0</v>
      </c>
      <c r="Q428">
        <f>IF(O16=21,P16,0)</f>
        <v>0</v>
      </c>
      <c r="R428">
        <f>IF(O17=21,P17,0)</f>
        <v>0</v>
      </c>
      <c r="S428">
        <f>IF(O18=21,P18,0)</f>
        <v>0</v>
      </c>
      <c r="T428">
        <f>IF(O19=21,P19,0)</f>
        <v>0</v>
      </c>
      <c r="U428">
        <f>IF(O20=21,P20,0)</f>
        <v>0</v>
      </c>
      <c r="V428">
        <f>IF(O21=21,P21,0)</f>
        <v>0</v>
      </c>
      <c r="W428">
        <f>IF(O22=21,P22,0)</f>
        <v>0</v>
      </c>
      <c r="X428">
        <f>IF(O23=21,P23,0)</f>
        <v>0</v>
      </c>
      <c r="Y428">
        <f>IF(O24=21,P24,0)</f>
        <v>0</v>
      </c>
      <c r="Z428">
        <f>IF(O25=21,P25,0)</f>
        <v>0</v>
      </c>
      <c r="AA428">
        <f>IF(O26=21,P26,0)</f>
        <v>0</v>
      </c>
      <c r="AB428">
        <f>IF(O27=21,P27,0)</f>
        <v>0</v>
      </c>
      <c r="AC428">
        <f>IF(O28=21,P28,0)</f>
        <v>0</v>
      </c>
      <c r="AD428">
        <f>IF(O29=21,P29,0)</f>
        <v>0</v>
      </c>
      <c r="AE428">
        <f>IF(O30=21,P30,0)</f>
        <v>0</v>
      </c>
      <c r="AF428">
        <f>IF(O31=21,P31,0)</f>
        <v>0</v>
      </c>
      <c r="AG428">
        <f>IF(O32=21,P32,0)</f>
        <v>0</v>
      </c>
      <c r="AH428">
        <f>IF(O33=21,P33,0)</f>
        <v>0</v>
      </c>
      <c r="AI428">
        <f>IF(O34=21,P34,0)</f>
        <v>0</v>
      </c>
      <c r="AJ428">
        <f>IF(O35=21,P35,0)</f>
        <v>0</v>
      </c>
      <c r="AK428">
        <f>IF(O36=21,P36,0)</f>
        <v>0</v>
      </c>
      <c r="AL428">
        <f>IF(O37=21,P37,0)</f>
        <v>0</v>
      </c>
      <c r="AM428">
        <f>IF(O38=21,P38,0)</f>
        <v>0</v>
      </c>
      <c r="AN428">
        <f>IF(O39=21,P39,0)</f>
        <v>0</v>
      </c>
      <c r="AO428">
        <f>IF(O40=21,P40,0)</f>
        <v>0</v>
      </c>
      <c r="AP428">
        <f>IF(O41=21,P41,0)</f>
        <v>0</v>
      </c>
      <c r="AQ428">
        <f>IF(O42=21,P42,0)</f>
        <v>0</v>
      </c>
      <c r="AR428">
        <f>IF(O43=21,P43,0)</f>
        <v>0</v>
      </c>
      <c r="AS428">
        <f>IF(O44=21,P44,0)</f>
        <v>0</v>
      </c>
      <c r="AT428">
        <f>IF(O45=21,P45,0)</f>
        <v>0</v>
      </c>
      <c r="AU428">
        <f>IF(O46=21,P46,0)</f>
        <v>0</v>
      </c>
      <c r="AV428">
        <f>IF(O47=21,P47,0)</f>
        <v>0</v>
      </c>
      <c r="AW428">
        <f>IF(O48=21,P48,0)</f>
        <v>0</v>
      </c>
      <c r="AX428">
        <f>IF(O49=21,P49,0)</f>
        <v>0</v>
      </c>
      <c r="AY428">
        <f>IF(O50=21,P50,0)</f>
        <v>0</v>
      </c>
      <c r="AZ428">
        <f>IF(O51=21,P51,0)</f>
        <v>0</v>
      </c>
      <c r="BA428">
        <f>IF(O52=21,P52,0)</f>
        <v>0</v>
      </c>
      <c r="BB428">
        <f>IF(O53=21,P53,0)</f>
        <v>0</v>
      </c>
      <c r="BC428">
        <f>IF(O54=21,P54,0)</f>
        <v>0</v>
      </c>
      <c r="BD428">
        <f>IF(O55=21,P55,0)</f>
        <v>0</v>
      </c>
      <c r="BE428">
        <f>IF(O56=21,P56,0)</f>
        <v>0</v>
      </c>
      <c r="BF428">
        <f>IF(O57=21,P57,0)</f>
        <v>0</v>
      </c>
      <c r="BG428">
        <f>IF(O58=21,P58,0)</f>
        <v>0</v>
      </c>
      <c r="BH428">
        <f>IF(O59=21,P59,0)</f>
        <v>0</v>
      </c>
      <c r="BI428">
        <f>IF(O60=21,P60,0)</f>
        <v>0</v>
      </c>
      <c r="BJ428">
        <f>IF(O61=21,P61,0)</f>
        <v>0</v>
      </c>
      <c r="BK428">
        <f>IF(O62=21,P62,0)</f>
        <v>0</v>
      </c>
      <c r="BL428">
        <f>IF(O63=21,P63,0)</f>
        <v>0</v>
      </c>
      <c r="BM428">
        <f>IF(O64=21,P64,0)</f>
        <v>0</v>
      </c>
      <c r="BN428">
        <f>IF(O65=21,P65,0)</f>
        <v>0</v>
      </c>
      <c r="BO428">
        <f>IF(O66=21,P66,0)</f>
        <v>0</v>
      </c>
      <c r="BP428">
        <f>IF(O67=21,P67,0)</f>
        <v>0</v>
      </c>
      <c r="BQ428">
        <f>IF(O68=21,P68,0)</f>
        <v>0</v>
      </c>
      <c r="BR428">
        <f>IF(O69=21,P69,0)</f>
        <v>0</v>
      </c>
      <c r="BS428">
        <f>IF(O70=21,P70,0)</f>
        <v>0</v>
      </c>
      <c r="BT428">
        <f>IF(O71=21,P71,0)</f>
        <v>0</v>
      </c>
      <c r="BU428">
        <f>IF(O72=21,P72,0)</f>
        <v>0</v>
      </c>
      <c r="BV428">
        <f>IF(O73=21,P73,0)</f>
        <v>0</v>
      </c>
      <c r="BW428">
        <f>IF(O74=21,P74,0)</f>
        <v>0</v>
      </c>
      <c r="BX428">
        <f>IF(O75=21,P75,0)</f>
        <v>0</v>
      </c>
      <c r="BY428">
        <f>IF(O76=21,P76,0)</f>
        <v>0</v>
      </c>
      <c r="BZ428">
        <f>IF(O77=21,P77,0)</f>
        <v>0</v>
      </c>
      <c r="CA428">
        <f>IF(O78=21,P78,0)</f>
        <v>0</v>
      </c>
      <c r="CB428">
        <f>IF(O79=21,P79,0)</f>
        <v>0</v>
      </c>
      <c r="CC428">
        <f>IF(O80=21,P80,0)</f>
        <v>0</v>
      </c>
      <c r="CD428">
        <f>IF(O81=21,P81,0)</f>
        <v>0</v>
      </c>
      <c r="CE428">
        <f>IF(O82=21,P82,0)</f>
        <v>0</v>
      </c>
      <c r="CF428">
        <f>IF(O83=21,P83,0)</f>
        <v>0</v>
      </c>
      <c r="CG428">
        <f>IF(O84=21,P84,0)</f>
        <v>0</v>
      </c>
      <c r="CH428">
        <f>IF(O85=21,P85,0)</f>
        <v>0</v>
      </c>
      <c r="CI428">
        <f>IF(O86=21,P86,0)</f>
        <v>0</v>
      </c>
      <c r="CJ428">
        <f>IF(O87=21,P87,0)</f>
        <v>0</v>
      </c>
      <c r="CK428">
        <f>IF(O88=21,P88,0)</f>
        <v>0</v>
      </c>
      <c r="CL428">
        <f>IF(O89=21,P89,0)</f>
        <v>0</v>
      </c>
      <c r="CM428">
        <f>IF(O90=21,P90,0)</f>
        <v>0</v>
      </c>
      <c r="CN428">
        <f>IF(O91=21,P91,0)</f>
        <v>0</v>
      </c>
      <c r="CO428">
        <f>IF(O92=21,P92,0)</f>
        <v>0</v>
      </c>
      <c r="CP428">
        <f>IF(O93=21,P93,0)</f>
        <v>0</v>
      </c>
      <c r="CQ428">
        <f>IF(O94=21,P94,0)</f>
        <v>0</v>
      </c>
      <c r="CR428">
        <f>IF(O95=21,P95,0)</f>
        <v>0</v>
      </c>
      <c r="CS428">
        <f>IF(O96=21,P96,0)</f>
        <v>0</v>
      </c>
      <c r="CT428">
        <f>IF(O97=21,P97,0)</f>
        <v>0</v>
      </c>
      <c r="CU428">
        <f>IF(O98=21,P98,0)</f>
        <v>0</v>
      </c>
      <c r="CV428">
        <f>IF(O99=21,P99,0)</f>
        <v>0</v>
      </c>
      <c r="CW428">
        <f>IF(O100=21,P100,0)</f>
        <v>0</v>
      </c>
      <c r="CX428">
        <f>IF(O101=21,P101,0)</f>
        <v>0</v>
      </c>
      <c r="CY428">
        <f>IF(O102=21,P102,0)</f>
        <v>0</v>
      </c>
      <c r="CZ428">
        <f>IF(O103=21,P103,0)</f>
        <v>0</v>
      </c>
      <c r="DA428">
        <f>IF(O104=21,P104,0)</f>
        <v>0</v>
      </c>
      <c r="DB428">
        <f>IF(O105=21,P105,0)</f>
        <v>0</v>
      </c>
      <c r="DC428">
        <f>IF(O106=21,P106,0)</f>
        <v>0</v>
      </c>
      <c r="DD428">
        <f>IF(O107=21,P107,0)</f>
        <v>0</v>
      </c>
      <c r="DE428">
        <f>IF(O108=21,P108,0)</f>
        <v>0</v>
      </c>
      <c r="DF428">
        <f>IF(O109=21,P109,0)</f>
        <v>0</v>
      </c>
      <c r="DG428">
        <f>IF(O110=21,P110,0)</f>
        <v>0</v>
      </c>
      <c r="DH428">
        <f>IF(O111=21,P111,0)</f>
        <v>0</v>
      </c>
      <c r="DI428">
        <f>IF(O112=21,P112,0)</f>
        <v>0</v>
      </c>
      <c r="DJ428">
        <f>IF(O113=21,P113,0)</f>
        <v>0</v>
      </c>
      <c r="DK428">
        <f>IF(O114=21,P114,0)</f>
        <v>0</v>
      </c>
      <c r="DL428">
        <f>IF(O115=21,P115,0)</f>
        <v>0</v>
      </c>
      <c r="DM428">
        <f>IF(O116=21,P116,0)</f>
        <v>0</v>
      </c>
      <c r="DN428">
        <f>IF(O117=21,P117,0)</f>
        <v>0</v>
      </c>
      <c r="DO428">
        <f>IF(O118=21,P118,0)</f>
        <v>0</v>
      </c>
      <c r="DP428">
        <f>IF(O119=21,P119,0)</f>
        <v>0</v>
      </c>
      <c r="DQ428">
        <f>IF(O120=21,P120,0)</f>
        <v>0</v>
      </c>
      <c r="DR428">
        <f>IF(O121=21,P121,0)</f>
        <v>0</v>
      </c>
      <c r="DS428">
        <f>IF(O122=21,P122,0)</f>
        <v>0</v>
      </c>
      <c r="DT428">
        <f>IF(O123=21,P123,0)</f>
        <v>0</v>
      </c>
      <c r="DU428">
        <f>IF(O124=21,P124,0)</f>
        <v>0</v>
      </c>
      <c r="DV428">
        <f>IF(O125=21,P125,0)</f>
        <v>0</v>
      </c>
      <c r="DW428">
        <f>IF(O126=21,P126,0)</f>
        <v>0</v>
      </c>
      <c r="DX428">
        <f>IF(O127=21,P127,0)</f>
        <v>0</v>
      </c>
      <c r="DY428">
        <f>IF(O128=21,P128,0)</f>
        <v>0</v>
      </c>
      <c r="DZ428" s="289">
        <f>SUM(B428:DY428)</f>
        <v>0</v>
      </c>
    </row>
    <row r="429" spans="1:130" ht="18" customHeight="1" hidden="1" thickBot="1" thickTop="1">
      <c r="A429" s="252" t="s">
        <v>117</v>
      </c>
      <c r="B429">
        <f>IF(O1=22,P1,0)</f>
        <v>0</v>
      </c>
      <c r="C429">
        <f>IF(O2=22,P2,0)</f>
        <v>0</v>
      </c>
      <c r="D429">
        <f>IF(O3=22,P3,0)</f>
        <v>0</v>
      </c>
      <c r="E429">
        <f>IF(O4=22,P4,0)</f>
        <v>0</v>
      </c>
      <c r="F429">
        <f>IF(O5=22,P5,0)</f>
        <v>0</v>
      </c>
      <c r="G429">
        <f>IF(O6=22,P6,0)</f>
        <v>0</v>
      </c>
      <c r="H429">
        <f>IF(O7=22,P7,0)</f>
        <v>0</v>
      </c>
      <c r="I429">
        <f>IF(O8=22,P8,0)</f>
        <v>0</v>
      </c>
      <c r="J429">
        <f>IF(O9=22,P9,0)</f>
        <v>0</v>
      </c>
      <c r="K429">
        <f>IF(O10=22,P10,0)</f>
        <v>0</v>
      </c>
      <c r="L429">
        <f>IF(O11=22,P11,0)</f>
        <v>0</v>
      </c>
      <c r="M429">
        <f>IF(O12=22,P12,0)</f>
        <v>0</v>
      </c>
      <c r="N429">
        <f>IF(O13=22,P13,0)</f>
        <v>0</v>
      </c>
      <c r="O429">
        <f>IF(O14=22,P14,0)</f>
        <v>0</v>
      </c>
      <c r="P429">
        <f>IF(O15=22,P15,0)</f>
        <v>0</v>
      </c>
      <c r="Q429">
        <f>IF(O16=22,P16,0)</f>
        <v>0</v>
      </c>
      <c r="R429">
        <f>IF(O17=22,P17,0)</f>
        <v>0</v>
      </c>
      <c r="S429">
        <f>IF(O18=22,P18,0)</f>
        <v>0</v>
      </c>
      <c r="T429">
        <f>IF(O19=22,P19,0)</f>
        <v>0</v>
      </c>
      <c r="U429">
        <f>IF(O20=22,P20,0)</f>
        <v>0</v>
      </c>
      <c r="V429">
        <f>IF(O21=22,P21,0)</f>
        <v>0</v>
      </c>
      <c r="W429">
        <f>IF(O22=22,P22,0)</f>
        <v>0</v>
      </c>
      <c r="X429">
        <f>IF(O23=22,P23,0)</f>
        <v>0</v>
      </c>
      <c r="Y429">
        <f>IF(O24=22,P24,0)</f>
        <v>0</v>
      </c>
      <c r="Z429">
        <f>IF(O25=22,P25,0)</f>
        <v>0</v>
      </c>
      <c r="AA429">
        <f>IF(O26=22,P26,0)</f>
        <v>0</v>
      </c>
      <c r="AB429">
        <f>IF(O27=22,P27,0)</f>
        <v>0</v>
      </c>
      <c r="AC429">
        <f>IF(O28=22,P28,0)</f>
        <v>0</v>
      </c>
      <c r="AD429">
        <f>IF(O29=22,P29,0)</f>
        <v>0</v>
      </c>
      <c r="AE429">
        <f>IF(O30=22,P30,0)</f>
        <v>0</v>
      </c>
      <c r="AF429">
        <f>IF(O31=22,P31,0)</f>
        <v>0</v>
      </c>
      <c r="AG429">
        <f>IF(O32=22,P32,0)</f>
        <v>0</v>
      </c>
      <c r="AH429">
        <f>IF(O33=22,P33,0)</f>
        <v>0</v>
      </c>
      <c r="AI429">
        <f>IF(O34=22,P34,0)</f>
        <v>0</v>
      </c>
      <c r="AJ429">
        <f>IF(O35=22,P35,0)</f>
        <v>0</v>
      </c>
      <c r="AK429">
        <f>IF(O36=22,P36,0)</f>
        <v>0</v>
      </c>
      <c r="AL429">
        <f>IF(O37=22,P37,0)</f>
        <v>0</v>
      </c>
      <c r="AM429">
        <f>IF(O38=22,P38,0)</f>
        <v>0</v>
      </c>
      <c r="AN429">
        <f>IF(O39=22,P39,0)</f>
        <v>0</v>
      </c>
      <c r="AO429">
        <f>IF(O40=22,P40,0)</f>
        <v>0</v>
      </c>
      <c r="AP429">
        <f>IF(O41=22,P41,0)</f>
        <v>0</v>
      </c>
      <c r="AQ429">
        <f>IF(O42=22,P42,0)</f>
        <v>0</v>
      </c>
      <c r="AR429">
        <f>IF(O43=22,P43,0)</f>
        <v>0</v>
      </c>
      <c r="AS429">
        <f>IF(O44=22,P44,0)</f>
        <v>0</v>
      </c>
      <c r="AT429">
        <f>IF(O45=22,P45,0)</f>
        <v>0</v>
      </c>
      <c r="AU429">
        <f>IF(O46=22,P46,0)</f>
        <v>0</v>
      </c>
      <c r="AV429">
        <f>IF(O47=22,P47,0)</f>
        <v>0</v>
      </c>
      <c r="AW429">
        <f>IF(O48=22,P48,0)</f>
        <v>0</v>
      </c>
      <c r="AX429">
        <f>IF(O49=22,P49,0)</f>
        <v>0</v>
      </c>
      <c r="AY429">
        <f>IF(O50=22,P50,0)</f>
        <v>0</v>
      </c>
      <c r="AZ429">
        <f>IF(O51=22,P51,0)</f>
        <v>0</v>
      </c>
      <c r="BA429">
        <f>IF(O52=22,P52,0)</f>
        <v>0</v>
      </c>
      <c r="BB429">
        <f>IF(O53=22,P53,0)</f>
        <v>0</v>
      </c>
      <c r="BC429">
        <f>IF(O54=22,P54,0)</f>
        <v>0</v>
      </c>
      <c r="BD429">
        <f>IF(O55=22,P55,0)</f>
        <v>0</v>
      </c>
      <c r="BE429">
        <f>IF(O56=22,P56,0)</f>
        <v>0</v>
      </c>
      <c r="BF429">
        <f>IF(O57=22,P57,0)</f>
        <v>0</v>
      </c>
      <c r="BG429">
        <f>IF(O58=22,P58,0)</f>
        <v>0</v>
      </c>
      <c r="BH429">
        <f>IF(O59=22,P59,0)</f>
        <v>0</v>
      </c>
      <c r="BI429">
        <f>IF(O60=22,P60,0)</f>
        <v>0</v>
      </c>
      <c r="BJ429">
        <f>IF(O61=22,P61,0)</f>
        <v>0</v>
      </c>
      <c r="BK429">
        <f>IF(O62=22,P62,0)</f>
        <v>0</v>
      </c>
      <c r="BL429">
        <f>IF(O63=22,P63,0)</f>
        <v>0</v>
      </c>
      <c r="BM429">
        <f>IF(O64=22,P64,0)</f>
        <v>0</v>
      </c>
      <c r="BN429">
        <f>IF(O65=22,P65,0)</f>
        <v>0</v>
      </c>
      <c r="BO429">
        <f>IF(O66=22,P66,0)</f>
        <v>0</v>
      </c>
      <c r="BP429">
        <f>IF(O67=22,P67,0)</f>
        <v>0</v>
      </c>
      <c r="BQ429">
        <f>IF(O68=22,P68,0)</f>
        <v>0</v>
      </c>
      <c r="BR429">
        <f>IF(O69=22,P69,0)</f>
        <v>0</v>
      </c>
      <c r="BS429">
        <f>IF(O70=22,P70,0)</f>
        <v>0</v>
      </c>
      <c r="BT429">
        <f>IF(O71=22,P71,0)</f>
        <v>0</v>
      </c>
      <c r="BU429">
        <f>IF(O72=22,P72,0)</f>
        <v>0</v>
      </c>
      <c r="BV429">
        <f>IF(O73=22,P73,0)</f>
        <v>0</v>
      </c>
      <c r="BW429">
        <f>IF(O74=22,P74,0)</f>
        <v>0</v>
      </c>
      <c r="BX429">
        <f>IF(O75=22,P75,0)</f>
        <v>0</v>
      </c>
      <c r="BY429">
        <f>IF(O76=22,P76,0)</f>
        <v>0</v>
      </c>
      <c r="BZ429">
        <f>IF(O77=22,P77,0)</f>
        <v>0</v>
      </c>
      <c r="CA429">
        <f>IF(O78=22,P78,0)</f>
        <v>0</v>
      </c>
      <c r="CB429">
        <f>IF(O79=22,P79,0)</f>
        <v>0</v>
      </c>
      <c r="CC429">
        <f>IF(O80=22,P80,0)</f>
        <v>0</v>
      </c>
      <c r="CD429">
        <f>IF(O81=22,P81,0)</f>
        <v>0</v>
      </c>
      <c r="CE429">
        <f>IF(O82=22,P82,0)</f>
        <v>0</v>
      </c>
      <c r="CF429">
        <f>IF(O83=22,P83,0)</f>
        <v>0</v>
      </c>
      <c r="CG429">
        <f>IF(O84=22,P84,0)</f>
        <v>0</v>
      </c>
      <c r="CH429">
        <f>IF(O85=22,P85,0)</f>
        <v>0</v>
      </c>
      <c r="CI429">
        <f>IF(O86=22,P86,0)</f>
        <v>0</v>
      </c>
      <c r="CJ429">
        <f>IF(O87=22,P87,0)</f>
        <v>0</v>
      </c>
      <c r="CK429">
        <f>IF(O88=22,P88,0)</f>
        <v>0</v>
      </c>
      <c r="CL429">
        <f>IF(O89=22,P89,0)</f>
        <v>0</v>
      </c>
      <c r="CM429">
        <f>IF(O90=22,P90,0)</f>
        <v>0</v>
      </c>
      <c r="CN429">
        <f>IF(O91=22,P91,0)</f>
        <v>0</v>
      </c>
      <c r="CO429">
        <f>IF(O92=22,P92,0)</f>
        <v>0</v>
      </c>
      <c r="CP429">
        <f>IF(O93=22,P93,0)</f>
        <v>0</v>
      </c>
      <c r="CQ429">
        <f>IF(O94=22,P94,0)</f>
        <v>0</v>
      </c>
      <c r="CR429">
        <f>IF(O95=22,P95,0)</f>
        <v>0</v>
      </c>
      <c r="CS429">
        <f>IF(O96=22,P96,0)</f>
        <v>0</v>
      </c>
      <c r="CT429">
        <f>IF(O97=22,P97,0)</f>
        <v>0</v>
      </c>
      <c r="CU429">
        <f>IF(O98=22,P98,0)</f>
        <v>0</v>
      </c>
      <c r="CV429">
        <f>IF(O99=22,P99,0)</f>
        <v>0</v>
      </c>
      <c r="CW429">
        <f>IF(O100=22,P100,0)</f>
        <v>0</v>
      </c>
      <c r="CX429">
        <f>IF(O101=22,P101,0)</f>
        <v>0</v>
      </c>
      <c r="CY429">
        <f>IF(O102=22,P102,0)</f>
        <v>0</v>
      </c>
      <c r="CZ429">
        <f>IF(O103=22,P103,0)</f>
        <v>0</v>
      </c>
      <c r="DA429">
        <f>IF(O104=22,P104,0)</f>
        <v>0</v>
      </c>
      <c r="DB429">
        <f>IF(O105=22,P105,0)</f>
        <v>0</v>
      </c>
      <c r="DC429">
        <f>IF(O106=22,P106,0)</f>
        <v>0</v>
      </c>
      <c r="DD429">
        <f>IF(O107=22,P107,0)</f>
        <v>0</v>
      </c>
      <c r="DE429">
        <f>IF(O108=22,P108,0)</f>
        <v>0</v>
      </c>
      <c r="DF429">
        <f>IF(O109=22,P109,0)</f>
        <v>0</v>
      </c>
      <c r="DG429">
        <f>IF(O110=22,P110,0)</f>
        <v>0</v>
      </c>
      <c r="DH429">
        <f>IF(O111=22,P111,0)</f>
        <v>0</v>
      </c>
      <c r="DI429">
        <f>IF(O112=22,P112,0)</f>
        <v>0</v>
      </c>
      <c r="DJ429">
        <f>IF(O113=22,P113,0)</f>
        <v>0</v>
      </c>
      <c r="DK429">
        <f>IF(O114=22,P114,0)</f>
        <v>0</v>
      </c>
      <c r="DL429">
        <f>IF(O115=22,P115,0)</f>
        <v>0</v>
      </c>
      <c r="DM429">
        <f>IF(O116=22,P116,0)</f>
        <v>0</v>
      </c>
      <c r="DN429">
        <f>IF(O117=22,P117,0)</f>
        <v>0</v>
      </c>
      <c r="DO429">
        <f>IF(O118=22,P118,0)</f>
        <v>0</v>
      </c>
      <c r="DP429">
        <f>IF(O119=22,P119,0)</f>
        <v>0</v>
      </c>
      <c r="DQ429">
        <f>IF(O120=22,P120,0)</f>
        <v>0</v>
      </c>
      <c r="DR429">
        <f>IF(O121=22,P121,0)</f>
        <v>0</v>
      </c>
      <c r="DS429">
        <f>IF(O122=22,P122,0)</f>
        <v>0</v>
      </c>
      <c r="DT429">
        <f>IF(O123=22,P123,0)</f>
        <v>0</v>
      </c>
      <c r="DU429">
        <f>IF(O124=22,P124,0)</f>
        <v>0</v>
      </c>
      <c r="DV429">
        <f>IF(O125=22,P125,0)</f>
        <v>0</v>
      </c>
      <c r="DW429">
        <f>IF(O126=22,P126,0)</f>
        <v>0</v>
      </c>
      <c r="DX429">
        <f>IF(O127=22,P127,0)</f>
        <v>0</v>
      </c>
      <c r="DY429">
        <f>IF(O128=22,P128,0)</f>
        <v>0</v>
      </c>
      <c r="DZ429" s="289">
        <f>SUM(B429:DY429)</f>
        <v>0</v>
      </c>
    </row>
    <row r="430" spans="1:130" ht="18" customHeight="1" hidden="1" thickBot="1" thickTop="1">
      <c r="A430" s="252" t="s">
        <v>77</v>
      </c>
      <c r="B430">
        <f>IF(O1=23,P1,0)</f>
        <v>0</v>
      </c>
      <c r="C430">
        <f>IF(O2=23,P2,0)</f>
        <v>0</v>
      </c>
      <c r="D430">
        <f>IF(O3=23,P3,0)</f>
        <v>0</v>
      </c>
      <c r="E430">
        <f>IF(O4=23,P4,0)</f>
        <v>0</v>
      </c>
      <c r="F430">
        <f>IF(O5=23,P5,0)</f>
        <v>0</v>
      </c>
      <c r="G430">
        <f>IF(O6=23,P6,0)</f>
        <v>0</v>
      </c>
      <c r="H430">
        <f>IF(O7=23,P7,0)</f>
        <v>0</v>
      </c>
      <c r="I430">
        <f>IF(O8=23,P8,0)</f>
        <v>0</v>
      </c>
      <c r="J430">
        <f>IF(O9=23,P9,0)</f>
        <v>0</v>
      </c>
      <c r="K430">
        <f>IF(O10=23,P10,0)</f>
        <v>0</v>
      </c>
      <c r="L430">
        <f>IF(O11=23,P11,0)</f>
        <v>0</v>
      </c>
      <c r="M430">
        <f>IF(O12=23,P12,0)</f>
        <v>0</v>
      </c>
      <c r="N430">
        <f>IF(O13=23,P13,0)</f>
        <v>0</v>
      </c>
      <c r="O430">
        <f>IF(O14=23,P14,0)</f>
        <v>0</v>
      </c>
      <c r="P430">
        <f>IF(O15=23,P15,0)</f>
        <v>0</v>
      </c>
      <c r="Q430">
        <f>IF(O16=23,P16,0)</f>
        <v>0</v>
      </c>
      <c r="R430">
        <f>IF(O17=23,P17,0)</f>
        <v>0</v>
      </c>
      <c r="S430">
        <f>IF(O18=23,P18,0)</f>
        <v>0</v>
      </c>
      <c r="T430">
        <f>IF(O19=23,P19,0)</f>
        <v>0</v>
      </c>
      <c r="U430">
        <f>IF(O20=23,P20,0)</f>
        <v>0</v>
      </c>
      <c r="V430">
        <f>IF(O21=23,P21,0)</f>
        <v>0</v>
      </c>
      <c r="W430">
        <f>IF(O22=23,P22,0)</f>
        <v>0</v>
      </c>
      <c r="X430">
        <f>IF(O23=23,P23,0)</f>
        <v>0</v>
      </c>
      <c r="Y430">
        <f>IF(O24=23,P24,0)</f>
        <v>0</v>
      </c>
      <c r="Z430">
        <f>IF(O25=23,P25,0)</f>
        <v>0</v>
      </c>
      <c r="AA430">
        <f>IF(O26=23,P26,0)</f>
        <v>0</v>
      </c>
      <c r="AB430">
        <f>IF(O27=23,P27,0)</f>
        <v>0</v>
      </c>
      <c r="AC430">
        <f>IF(O28=23,P28,0)</f>
        <v>0</v>
      </c>
      <c r="AD430">
        <f>IF(O29=23,P29,0)</f>
        <v>0</v>
      </c>
      <c r="AE430">
        <f>IF(O30=23,P30,0)</f>
        <v>0</v>
      </c>
      <c r="AF430">
        <f>IF(O31=23,P31,0)</f>
        <v>0</v>
      </c>
      <c r="AG430">
        <f>IF(O32=23,P32,0)</f>
        <v>0</v>
      </c>
      <c r="AH430">
        <f>IF(O33=23,P33,0)</f>
        <v>0</v>
      </c>
      <c r="AI430">
        <f>IF(O34=23,P34,0)</f>
        <v>0</v>
      </c>
      <c r="AJ430">
        <f>IF(O35=23,P35,0)</f>
        <v>0</v>
      </c>
      <c r="AK430">
        <f>IF(O36=23,P36,0)</f>
        <v>0</v>
      </c>
      <c r="AL430">
        <f>IF(O37=23,P37,0)</f>
        <v>0</v>
      </c>
      <c r="AM430">
        <f>IF(O38=23,P38,0)</f>
        <v>0</v>
      </c>
      <c r="AN430">
        <f>IF(O39=23,P39,0)</f>
        <v>0</v>
      </c>
      <c r="AO430">
        <f>IF(O40=23,P40,0)</f>
        <v>0</v>
      </c>
      <c r="AP430">
        <f>IF(O41=23,P41,0)</f>
        <v>0</v>
      </c>
      <c r="AQ430">
        <f>IF(O42=23,P42,0)</f>
        <v>0</v>
      </c>
      <c r="AR430">
        <f>IF(O43=23,P43,0)</f>
        <v>0</v>
      </c>
      <c r="AS430">
        <f>IF(O44=23,P44,0)</f>
        <v>0</v>
      </c>
      <c r="AT430">
        <f>IF(O45=23,P45,0)</f>
        <v>0</v>
      </c>
      <c r="AU430">
        <f>IF(O46=23,P46,0)</f>
        <v>0</v>
      </c>
      <c r="AV430">
        <f>IF(O47=23,P47,0)</f>
        <v>0</v>
      </c>
      <c r="AW430">
        <f>IF(O48=23,P48,0)</f>
        <v>0</v>
      </c>
      <c r="AX430">
        <f>IF(O49=23,P49,0)</f>
        <v>0</v>
      </c>
      <c r="AY430">
        <f>IF(O50=23,P50,0)</f>
        <v>0</v>
      </c>
      <c r="AZ430">
        <f>IF(O51=23,P51,0)</f>
        <v>0</v>
      </c>
      <c r="BA430">
        <f>IF(O52=23,P52,0)</f>
        <v>0</v>
      </c>
      <c r="BB430">
        <f>IF(O53=23,P53,0)</f>
        <v>0</v>
      </c>
      <c r="BC430">
        <f>IF(O54=23,P54,0)</f>
        <v>0</v>
      </c>
      <c r="BD430">
        <f>IF(O55=23,P55,0)</f>
        <v>0</v>
      </c>
      <c r="BE430">
        <f>IF(O56=23,P56,0)</f>
        <v>0</v>
      </c>
      <c r="BF430">
        <f>IF(O57=23,P57,0)</f>
        <v>0</v>
      </c>
      <c r="BG430">
        <f>IF(O58=23,P58,0)</f>
        <v>0</v>
      </c>
      <c r="BH430">
        <f>IF(O59=23,P59,0)</f>
        <v>0</v>
      </c>
      <c r="BI430">
        <f>IF(O60=23,P60,0)</f>
        <v>0</v>
      </c>
      <c r="BJ430">
        <f>IF(O61=23,P61,0)</f>
        <v>0</v>
      </c>
      <c r="BK430">
        <f>IF(O62=23,P62,0)</f>
        <v>0</v>
      </c>
      <c r="BL430">
        <f>IF(O63=23,P63,0)</f>
        <v>0</v>
      </c>
      <c r="BM430">
        <f>IF(O64=23,P64,0)</f>
        <v>0</v>
      </c>
      <c r="BN430">
        <f>IF(O65=23,P65,0)</f>
        <v>0</v>
      </c>
      <c r="BO430">
        <f>IF(O66=23,P66,0)</f>
        <v>0</v>
      </c>
      <c r="BP430">
        <f>IF(O67=23,P67,0)</f>
        <v>0</v>
      </c>
      <c r="BQ430">
        <f>IF(O68=23,P68,0)</f>
        <v>0</v>
      </c>
      <c r="BR430">
        <f>IF(O69=23,P69,0)</f>
        <v>0</v>
      </c>
      <c r="BS430">
        <f>IF(O70=23,P70,0)</f>
        <v>0</v>
      </c>
      <c r="BT430">
        <f>IF(O71=23,P71,0)</f>
        <v>0</v>
      </c>
      <c r="BU430">
        <f>IF(O72=23,P72,0)</f>
        <v>0</v>
      </c>
      <c r="BV430">
        <f>IF(O73=23,P73,0)</f>
        <v>0</v>
      </c>
      <c r="BW430">
        <f>IF(O74=23,P74,0)</f>
        <v>0</v>
      </c>
      <c r="BX430">
        <f>IF(O75=23,P75,0)</f>
        <v>0</v>
      </c>
      <c r="BY430">
        <f>IF(O76=23,P76,0)</f>
        <v>0</v>
      </c>
      <c r="BZ430">
        <f>IF(O77=23,P77,0)</f>
        <v>0</v>
      </c>
      <c r="CA430">
        <f>IF(O78=23,P78,0)</f>
        <v>0</v>
      </c>
      <c r="CB430">
        <f>IF(O79=23,P79,0)</f>
        <v>0</v>
      </c>
      <c r="CC430">
        <f>IF(O80=23,P80,0)</f>
        <v>0</v>
      </c>
      <c r="CD430">
        <f>IF(O81=23,P81,0)</f>
        <v>0</v>
      </c>
      <c r="CE430">
        <f>IF(O82=23,P82,0)</f>
        <v>0</v>
      </c>
      <c r="CF430">
        <f>IF(O83=23,P83,0)</f>
        <v>0</v>
      </c>
      <c r="CG430">
        <f>IF(O84=23,P84,0)</f>
        <v>0</v>
      </c>
      <c r="CH430">
        <f>IF(O85=23,P85,0)</f>
        <v>0</v>
      </c>
      <c r="CI430">
        <f>IF(O86=23,P86,0)</f>
        <v>0</v>
      </c>
      <c r="CJ430">
        <f>IF(O87=23,P87,0)</f>
        <v>0</v>
      </c>
      <c r="CK430">
        <f>IF(O88=23,P88,0)</f>
        <v>0</v>
      </c>
      <c r="CL430">
        <f>IF(O89=23,P89,0)</f>
        <v>0</v>
      </c>
      <c r="CM430">
        <f>IF(O90=23,P90,0)</f>
        <v>0</v>
      </c>
      <c r="CN430">
        <f>IF(O91=23,P91,0)</f>
        <v>0</v>
      </c>
      <c r="CO430">
        <f>IF(O92=23,P92,0)</f>
        <v>0</v>
      </c>
      <c r="CP430">
        <f>IF(O93=23,P93,0)</f>
        <v>0</v>
      </c>
      <c r="CQ430">
        <f>IF(O94=23,P94,0)</f>
        <v>0</v>
      </c>
      <c r="CR430">
        <f>IF(O95=23,P95,0)</f>
        <v>0</v>
      </c>
      <c r="CS430">
        <f>IF(O96=23,P96,0)</f>
        <v>0</v>
      </c>
      <c r="CT430">
        <f>IF(O97=23,P97,0)</f>
        <v>0</v>
      </c>
      <c r="CU430">
        <f>IF(O98=23,P98,0)</f>
        <v>0</v>
      </c>
      <c r="CV430">
        <f>IF(O99=23,P99,0)</f>
        <v>0</v>
      </c>
      <c r="CW430">
        <f>IF(O100=23,P100,0)</f>
        <v>0</v>
      </c>
      <c r="CX430">
        <f>IF(O101=23,P101,0)</f>
        <v>0</v>
      </c>
      <c r="CY430">
        <f>IF(O102=23,P102,0)</f>
        <v>0</v>
      </c>
      <c r="CZ430">
        <f>IF(O103=23,P103,0)</f>
        <v>0</v>
      </c>
      <c r="DA430">
        <f>IF(O104=23,P104,0)</f>
        <v>0</v>
      </c>
      <c r="DB430">
        <f>IF(O105=23,P105,0)</f>
        <v>0</v>
      </c>
      <c r="DC430">
        <f>IF(O106=23,P106,0)</f>
        <v>0</v>
      </c>
      <c r="DD430">
        <f>IF(O107=23,P107,0)</f>
        <v>0</v>
      </c>
      <c r="DE430">
        <f>IF(O108=23,P108,0)</f>
        <v>0</v>
      </c>
      <c r="DF430">
        <f>IF(O109=23,P109,0)</f>
        <v>0</v>
      </c>
      <c r="DG430">
        <f>IF(O110=23,P110,0)</f>
        <v>0</v>
      </c>
      <c r="DH430">
        <f>IF(O111=23,P111,0)</f>
        <v>0</v>
      </c>
      <c r="DI430">
        <f>IF(O112=23,P112,0)</f>
        <v>0</v>
      </c>
      <c r="DJ430">
        <f>IF(O113=23,P113,0)</f>
        <v>0</v>
      </c>
      <c r="DK430">
        <f>IF(O114=23,P114,0)</f>
        <v>0</v>
      </c>
      <c r="DL430">
        <f>IF(O115=23,P115,0)</f>
        <v>0</v>
      </c>
      <c r="DM430">
        <f>IF(O116=23,P116,0)</f>
        <v>0</v>
      </c>
      <c r="DN430">
        <f>IF(O117=23,P117,0)</f>
        <v>0</v>
      </c>
      <c r="DO430">
        <f>IF(O118=23,P118,0)</f>
        <v>0</v>
      </c>
      <c r="DP430">
        <f>IF(O119=23,P119,0)</f>
        <v>0</v>
      </c>
      <c r="DQ430">
        <f>IF(O120=23,P120,0)</f>
        <v>0</v>
      </c>
      <c r="DR430">
        <f>IF(O121=23,P121,0)</f>
        <v>0</v>
      </c>
      <c r="DS430">
        <f>IF(O122=23,P122,0)</f>
        <v>0</v>
      </c>
      <c r="DT430">
        <f>IF(O123=23,P123,0)</f>
        <v>0</v>
      </c>
      <c r="DU430">
        <f>IF(O124=23,P124,0)</f>
        <v>0</v>
      </c>
      <c r="DV430">
        <f>IF(O125=23,P125,0)</f>
        <v>0</v>
      </c>
      <c r="DW430">
        <f>IF(O126=23,P126,0)</f>
        <v>0</v>
      </c>
      <c r="DX430">
        <f>IF(O127=23,P127,0)</f>
        <v>0</v>
      </c>
      <c r="DY430">
        <f>IF(O128=23,P128,0)</f>
        <v>0</v>
      </c>
      <c r="DZ430" s="289">
        <f>SUM(B430:DY430)</f>
        <v>0</v>
      </c>
    </row>
    <row r="431" spans="1:130" ht="18" customHeight="1" hidden="1" thickBot="1" thickTop="1">
      <c r="A431" s="252" t="s">
        <v>80</v>
      </c>
      <c r="B431">
        <f>IF(O1=24,P1,0)</f>
        <v>0</v>
      </c>
      <c r="C431">
        <f>IF(O2=24,P2,0)</f>
        <v>0</v>
      </c>
      <c r="D431">
        <f>IF(O3=24,P3,0)</f>
        <v>0</v>
      </c>
      <c r="E431">
        <f>IF(O4=24,P4,0)</f>
        <v>0</v>
      </c>
      <c r="F431">
        <f>IF(O5=24,P5,0)</f>
        <v>0</v>
      </c>
      <c r="G431">
        <f>IF(O6=24,P6,0)</f>
        <v>0</v>
      </c>
      <c r="H431">
        <f>IF(O7=24,P7,0)</f>
        <v>0</v>
      </c>
      <c r="I431">
        <f>IF(O8=24,P8,0)</f>
        <v>0</v>
      </c>
      <c r="J431">
        <f>IF(O9=24,P9,0)</f>
        <v>0</v>
      </c>
      <c r="K431">
        <f>IF(O10=24,P10,0)</f>
        <v>0</v>
      </c>
      <c r="L431">
        <f>IF(O11=24,P11,0)</f>
        <v>0</v>
      </c>
      <c r="M431">
        <f>IF(O12=24,P12,0)</f>
        <v>0</v>
      </c>
      <c r="N431">
        <f>IF(O13=24,P13,0)</f>
        <v>0</v>
      </c>
      <c r="O431">
        <f>IF(O14=24,P14,0)</f>
        <v>0</v>
      </c>
      <c r="P431">
        <f>IF(O15=24,P15,0)</f>
        <v>0</v>
      </c>
      <c r="Q431">
        <f>IF(O16=24,P16,0)</f>
        <v>0</v>
      </c>
      <c r="R431">
        <f>IF(O17=24,P17,0)</f>
        <v>0</v>
      </c>
      <c r="S431">
        <f>IF(O18=24,P18,0)</f>
        <v>0</v>
      </c>
      <c r="T431">
        <f>IF(O19=24,P19,0)</f>
        <v>0</v>
      </c>
      <c r="U431">
        <f>IF(O20=24,P20,0)</f>
        <v>0</v>
      </c>
      <c r="V431">
        <f>IF(O21=24,P21,0)</f>
        <v>0</v>
      </c>
      <c r="W431">
        <f>IF(O22=24,P22,0)</f>
        <v>0</v>
      </c>
      <c r="X431">
        <f>IF(O23=24,P23,0)</f>
        <v>0</v>
      </c>
      <c r="Y431">
        <f>IF(O24=24,P24,0)</f>
        <v>0</v>
      </c>
      <c r="Z431">
        <f>IF(O25=24,P25,0)</f>
        <v>0</v>
      </c>
      <c r="AA431">
        <f>IF(O26=24,P26,0)</f>
        <v>0</v>
      </c>
      <c r="AB431">
        <f>IF(O27=24,P27,0)</f>
        <v>0</v>
      </c>
      <c r="AC431">
        <f>IF(O28=24,P28,0)</f>
        <v>0</v>
      </c>
      <c r="AD431">
        <f>IF(O29=24,P29,0)</f>
        <v>0</v>
      </c>
      <c r="AE431">
        <f>IF(O30=24,P30,0)</f>
        <v>0</v>
      </c>
      <c r="AF431">
        <f>IF(O31=24,P31,0)</f>
        <v>0</v>
      </c>
      <c r="AG431">
        <f>IF(O32=24,P32,0)</f>
        <v>0</v>
      </c>
      <c r="AH431">
        <f>IF(O33=24,P33,0)</f>
        <v>0</v>
      </c>
      <c r="AI431">
        <f>IF(O34=24,P34,0)</f>
        <v>0</v>
      </c>
      <c r="AJ431">
        <f>IF(O35=24,P35,0)</f>
        <v>0</v>
      </c>
      <c r="AK431">
        <f>IF(O36=24,P36,0)</f>
        <v>0</v>
      </c>
      <c r="AL431">
        <f>IF(O37=24,P37,0)</f>
        <v>0</v>
      </c>
      <c r="AM431">
        <f>IF(O38=24,P38,0)</f>
        <v>0</v>
      </c>
      <c r="AN431">
        <f>IF(O39=24,P39,0)</f>
        <v>0</v>
      </c>
      <c r="AO431">
        <f>IF(O40=24,P40,0)</f>
        <v>0</v>
      </c>
      <c r="AP431">
        <f>IF(O41=24,P41,0)</f>
        <v>0</v>
      </c>
      <c r="AQ431">
        <f>IF(O42=24,P42,0)</f>
        <v>0</v>
      </c>
      <c r="AR431">
        <f>IF(O43=24,P43,0)</f>
        <v>0</v>
      </c>
      <c r="AS431">
        <f>IF(O44=24,P44,0)</f>
        <v>0</v>
      </c>
      <c r="AT431">
        <f>IF(O45=24,P45,0)</f>
        <v>0</v>
      </c>
      <c r="AU431">
        <f>IF(O46=24,P46,0)</f>
        <v>0</v>
      </c>
      <c r="AV431">
        <f>IF(O47=24,P47,0)</f>
        <v>0</v>
      </c>
      <c r="AW431">
        <f>IF(O48=24,P48,0)</f>
        <v>0</v>
      </c>
      <c r="AX431">
        <f>IF(O49=24,P49,0)</f>
        <v>0</v>
      </c>
      <c r="AY431">
        <f>IF(O50=24,P50,0)</f>
        <v>0</v>
      </c>
      <c r="AZ431">
        <f>IF(O51=24,P51,0)</f>
        <v>0</v>
      </c>
      <c r="BA431">
        <f>IF(O52=24,P52,0)</f>
        <v>0</v>
      </c>
      <c r="BB431">
        <f>IF(O53=24,P53,0)</f>
        <v>0</v>
      </c>
      <c r="BC431">
        <f>IF(O54=24,P54,0)</f>
        <v>0</v>
      </c>
      <c r="BD431">
        <f>IF(O55=24,P55,0)</f>
        <v>0</v>
      </c>
      <c r="BE431">
        <f>IF(O56=24,P56,0)</f>
        <v>0</v>
      </c>
      <c r="BF431">
        <f>IF(O57=24,P57,0)</f>
        <v>0</v>
      </c>
      <c r="BG431">
        <f>IF(O58=24,P58,0)</f>
        <v>0</v>
      </c>
      <c r="BH431">
        <f>IF(O59=24,P59,0)</f>
        <v>0</v>
      </c>
      <c r="BI431">
        <f>IF(O60=24,P60,0)</f>
        <v>0</v>
      </c>
      <c r="BJ431">
        <f>IF(O61=24,P61,0)</f>
        <v>0</v>
      </c>
      <c r="BK431">
        <f>IF(O62=24,P62,0)</f>
        <v>0</v>
      </c>
      <c r="BL431">
        <f>IF(O63=24,P63,0)</f>
        <v>0</v>
      </c>
      <c r="BM431">
        <f>IF(O64=24,P64,0)</f>
        <v>0</v>
      </c>
      <c r="BN431">
        <f>IF(O65=24,P65,0)</f>
        <v>0</v>
      </c>
      <c r="BO431">
        <f>IF(O66=24,P66,0)</f>
        <v>0</v>
      </c>
      <c r="BP431">
        <f>IF(O67=24,P67,0)</f>
        <v>0</v>
      </c>
      <c r="BQ431">
        <f>IF(O68=24,P68,0)</f>
        <v>0</v>
      </c>
      <c r="BR431">
        <f>IF(O69=24,P69,0)</f>
        <v>0</v>
      </c>
      <c r="BS431">
        <f>IF(O70=24,P70,0)</f>
        <v>0</v>
      </c>
      <c r="BT431">
        <f>IF(O71=24,P71,0)</f>
        <v>0</v>
      </c>
      <c r="BU431">
        <f>IF(O72=24,P72,0)</f>
        <v>0</v>
      </c>
      <c r="BV431">
        <f>IF(O73=24,P73,0)</f>
        <v>0</v>
      </c>
      <c r="BW431">
        <f>IF(O74=24,P74,0)</f>
        <v>0</v>
      </c>
      <c r="BX431">
        <f>IF(O75=24,P75,0)</f>
        <v>0</v>
      </c>
      <c r="BY431">
        <f>IF(O76=24,P76,0)</f>
        <v>0</v>
      </c>
      <c r="BZ431">
        <f>IF(O77=24,P77,0)</f>
        <v>0</v>
      </c>
      <c r="CA431">
        <f>IF(O78=24,P78,0)</f>
        <v>0</v>
      </c>
      <c r="CB431">
        <f>IF(O79=24,P79,0)</f>
        <v>0</v>
      </c>
      <c r="CC431">
        <f>IF(O80=24,P80,0)</f>
        <v>0</v>
      </c>
      <c r="CD431">
        <f>IF(O81=24,P81,0)</f>
        <v>0</v>
      </c>
      <c r="CE431">
        <f>IF(O82=24,P82,0)</f>
        <v>0</v>
      </c>
      <c r="CF431">
        <f>IF(O83=24,P83,0)</f>
        <v>0</v>
      </c>
      <c r="CG431">
        <f>IF(O84=24,P84,0)</f>
        <v>0</v>
      </c>
      <c r="CH431">
        <f>IF(O85=24,P85,0)</f>
        <v>0</v>
      </c>
      <c r="CI431">
        <f>IF(O86=24,P86,0)</f>
        <v>0</v>
      </c>
      <c r="CJ431">
        <f>IF(O87=24,P87,0)</f>
        <v>0</v>
      </c>
      <c r="CK431">
        <f>IF(O88=24,P88,0)</f>
        <v>0</v>
      </c>
      <c r="CL431">
        <f>IF(O89=24,P89,0)</f>
        <v>0</v>
      </c>
      <c r="CM431">
        <f>IF(O90=24,P90,0)</f>
        <v>0</v>
      </c>
      <c r="CN431">
        <f>IF(O91=24,P91,0)</f>
        <v>0</v>
      </c>
      <c r="CO431">
        <f>IF(O92=24,P92,0)</f>
        <v>0</v>
      </c>
      <c r="CP431">
        <f>IF(O93=24,P93,0)</f>
        <v>0</v>
      </c>
      <c r="CQ431">
        <f>IF(O94=24,P94,0)</f>
        <v>0</v>
      </c>
      <c r="CR431">
        <f>IF(O95=24,P95,0)</f>
        <v>0</v>
      </c>
      <c r="CS431">
        <f>IF(O96=24,P96,0)</f>
        <v>0</v>
      </c>
      <c r="CT431">
        <f>IF(O97=24,P97,0)</f>
        <v>0</v>
      </c>
      <c r="CU431">
        <f>IF(O98=24,P98,0)</f>
        <v>0</v>
      </c>
      <c r="CV431">
        <f>IF(O99=24,P99,0)</f>
        <v>0</v>
      </c>
      <c r="CW431">
        <f>IF(O100=24,P100,0)</f>
        <v>0</v>
      </c>
      <c r="CX431">
        <f>IF(O101=24,P101,0)</f>
        <v>0</v>
      </c>
      <c r="CY431">
        <f>IF(O102=24,P102,0)</f>
        <v>0</v>
      </c>
      <c r="CZ431">
        <f>IF(O103=24,P103,0)</f>
        <v>0</v>
      </c>
      <c r="DA431">
        <f>IF(O104=24,P104,0)</f>
        <v>0</v>
      </c>
      <c r="DB431">
        <f>IF(O105=24,P105,0)</f>
        <v>0</v>
      </c>
      <c r="DC431">
        <f>IF(O106=24,P106,0)</f>
        <v>0</v>
      </c>
      <c r="DD431">
        <f>IF(O107=24,P107,0)</f>
        <v>0</v>
      </c>
      <c r="DE431">
        <f>IF(O108=24,P108,0)</f>
        <v>0</v>
      </c>
      <c r="DF431">
        <f>IF(O109=24,P109,0)</f>
        <v>0</v>
      </c>
      <c r="DG431">
        <f>IF(O110=24,P110,0)</f>
        <v>0</v>
      </c>
      <c r="DH431">
        <f>IF(O111=24,P111,0)</f>
        <v>0</v>
      </c>
      <c r="DI431">
        <f>IF(O112=24,P112,0)</f>
        <v>0</v>
      </c>
      <c r="DJ431">
        <f>IF(O113=24,P113,0)</f>
        <v>0</v>
      </c>
      <c r="DK431">
        <f>IF(O114=24,P114,0)</f>
        <v>0</v>
      </c>
      <c r="DL431">
        <f>IF(O115=24,P115,0)</f>
        <v>0</v>
      </c>
      <c r="DM431">
        <f>IF(O116=24,P116,0)</f>
        <v>0</v>
      </c>
      <c r="DN431">
        <f>IF(O117=24,P117,0)</f>
        <v>0</v>
      </c>
      <c r="DO431">
        <f>IF(O118=24,P118,0)</f>
        <v>0</v>
      </c>
      <c r="DP431">
        <f>IF(O119=24,P119,0)</f>
        <v>0</v>
      </c>
      <c r="DQ431">
        <f>IF(O120=24,P120,0)</f>
        <v>0</v>
      </c>
      <c r="DR431">
        <f>IF(O121=24,P121,0)</f>
        <v>0</v>
      </c>
      <c r="DS431">
        <f>IF(O122=24,P122,0)</f>
        <v>0</v>
      </c>
      <c r="DT431">
        <f>IF(O123=24,P123,0)</f>
        <v>0</v>
      </c>
      <c r="DU431">
        <f>IF(O124=24,P124,0)</f>
        <v>0</v>
      </c>
      <c r="DV431">
        <f>IF(O125=24,P125,0)</f>
        <v>0</v>
      </c>
      <c r="DW431">
        <f>IF(O126=24,P126,0)</f>
        <v>0</v>
      </c>
      <c r="DX431">
        <f>IF(O127=24,P127,0)</f>
        <v>0</v>
      </c>
      <c r="DY431">
        <f>IF(O128=24,P128,0)</f>
        <v>0</v>
      </c>
      <c r="DZ431" s="289">
        <f>SUM(B431:DY431)</f>
        <v>0</v>
      </c>
    </row>
    <row r="432" spans="1:130" ht="18" customHeight="1" hidden="1" thickBot="1" thickTop="1">
      <c r="A432" s="253" t="s">
        <v>301</v>
      </c>
      <c r="B432">
        <f>IF(O1=25,P1,0)</f>
        <v>0</v>
      </c>
      <c r="C432">
        <f>IF(O2=25,P2,0)</f>
        <v>0</v>
      </c>
      <c r="D432">
        <f>IF(O3=25,P3,0)</f>
        <v>0</v>
      </c>
      <c r="E432">
        <f>IF(O4=25,P4,0)</f>
        <v>0</v>
      </c>
      <c r="F432">
        <f>IF(O5=25,P5,0)</f>
        <v>0</v>
      </c>
      <c r="G432">
        <f>IF(O6=25,P6,0)</f>
        <v>0</v>
      </c>
      <c r="H432">
        <f>IF(O7=25,P7,0)</f>
        <v>0</v>
      </c>
      <c r="I432">
        <f>IF(O8=25,P8,0)</f>
        <v>0</v>
      </c>
      <c r="J432">
        <f>IF(O9=25,P9,0)</f>
        <v>0</v>
      </c>
      <c r="K432">
        <f>IF(O10=25,P10,0)</f>
        <v>0</v>
      </c>
      <c r="L432">
        <f>IF(O11=25,P11,0)</f>
        <v>0</v>
      </c>
      <c r="M432">
        <f>IF(O12=25,P12,0)</f>
        <v>0</v>
      </c>
      <c r="N432">
        <f>IF(O13=25,P13,0)</f>
        <v>0</v>
      </c>
      <c r="O432">
        <f>IF(O14=25,P14,0)</f>
        <v>0</v>
      </c>
      <c r="P432">
        <f>IF(O15=25,P15,0)</f>
        <v>0</v>
      </c>
      <c r="Q432">
        <f>IF(O16=25,P16,0)</f>
        <v>0</v>
      </c>
      <c r="R432">
        <f>IF(O17=25,P17,0)</f>
        <v>0</v>
      </c>
      <c r="S432">
        <f>IF(O18=25,P18,0)</f>
        <v>0</v>
      </c>
      <c r="T432">
        <f>IF(O19=25,P19,0)</f>
        <v>0</v>
      </c>
      <c r="U432">
        <f>IF(O20=25,P20,0)</f>
        <v>0</v>
      </c>
      <c r="V432">
        <f>IF(O21=25,P21,0)</f>
        <v>0</v>
      </c>
      <c r="W432">
        <f>IF(O22=25,P22,0)</f>
        <v>0</v>
      </c>
      <c r="X432">
        <f>IF(O23=25,P23,0)</f>
        <v>0</v>
      </c>
      <c r="Y432">
        <f>IF(O24=25,P24,0)</f>
        <v>0</v>
      </c>
      <c r="Z432">
        <f>IF(O25=25,P25,0)</f>
        <v>0</v>
      </c>
      <c r="AA432">
        <f>IF(O26=25,P26,0)</f>
        <v>0</v>
      </c>
      <c r="AB432">
        <f>IF(O27=25,P27,0)</f>
        <v>0</v>
      </c>
      <c r="AC432">
        <f>IF(O28=25,P28,0)</f>
        <v>0</v>
      </c>
      <c r="AD432">
        <f>IF(O29=25,P29,0)</f>
        <v>0</v>
      </c>
      <c r="AE432">
        <f>IF(O30=25,P30,0)</f>
        <v>0</v>
      </c>
      <c r="AF432">
        <f>IF(O31=25,P31,0)</f>
        <v>0</v>
      </c>
      <c r="AG432">
        <f>IF(O32=25,P32,0)</f>
        <v>0</v>
      </c>
      <c r="AH432">
        <f>IF(O33=25,P33,0)</f>
        <v>0</v>
      </c>
      <c r="AI432">
        <f>IF(O34=25,P34,0)</f>
        <v>0</v>
      </c>
      <c r="AJ432">
        <f>IF(O35=25,P35,0)</f>
        <v>0</v>
      </c>
      <c r="AK432">
        <f>IF(O36=25,P36,0)</f>
        <v>0</v>
      </c>
      <c r="AL432">
        <f>IF(O37=25,P37,0)</f>
        <v>0</v>
      </c>
      <c r="AM432">
        <f>IF(O38=25,P38,0)</f>
        <v>0</v>
      </c>
      <c r="AN432">
        <f>IF(O39=25,P39,0)</f>
        <v>0</v>
      </c>
      <c r="AO432">
        <f>IF(O40=25,P40,0)</f>
        <v>0</v>
      </c>
      <c r="AP432">
        <f>IF(O41=25,P41,0)</f>
        <v>0</v>
      </c>
      <c r="AQ432">
        <f>IF(O42=25,P42,0)</f>
        <v>0</v>
      </c>
      <c r="AR432">
        <f>IF(O43=25,P43,0)</f>
        <v>0</v>
      </c>
      <c r="AS432">
        <f>IF(O44=25,P44,0)</f>
        <v>0</v>
      </c>
      <c r="AT432">
        <f>IF(O45=25,P45,0)</f>
        <v>0</v>
      </c>
      <c r="AU432">
        <f>IF(O46=25,P46,0)</f>
        <v>0</v>
      </c>
      <c r="AV432">
        <f>IF(O47=25,P47,0)</f>
        <v>0</v>
      </c>
      <c r="AW432">
        <f>IF(O48=25,P48,0)</f>
        <v>0</v>
      </c>
      <c r="AX432">
        <f>IF(O49=25,P49,0)</f>
        <v>0</v>
      </c>
      <c r="AY432">
        <f>IF(O50=25,P50,0)</f>
        <v>0</v>
      </c>
      <c r="AZ432">
        <f>IF(O51=25,P51,0)</f>
        <v>0</v>
      </c>
      <c r="BA432">
        <f>IF(O52=25,P52,0)</f>
        <v>0</v>
      </c>
      <c r="BB432">
        <f>IF(O53=25,P53,0)</f>
        <v>0</v>
      </c>
      <c r="BC432">
        <f>IF(O54=25,P54,0)</f>
        <v>0</v>
      </c>
      <c r="BD432">
        <f>IF(O55=25,P55,0)</f>
        <v>0</v>
      </c>
      <c r="BE432">
        <f>IF(O56=25,P56,0)</f>
        <v>0</v>
      </c>
      <c r="BF432">
        <f>IF(O57=25,P57,0)</f>
        <v>0</v>
      </c>
      <c r="BG432">
        <f>IF(O58=25,P58,0)</f>
        <v>0</v>
      </c>
      <c r="BH432">
        <f>IF(O59=25,P59,0)</f>
        <v>0</v>
      </c>
      <c r="BI432">
        <f>IF(O60=25,P60,0)</f>
        <v>0</v>
      </c>
      <c r="BJ432">
        <f>IF(O61=25,P61,0)</f>
        <v>0</v>
      </c>
      <c r="BK432">
        <f>IF(O62=25,P62,0)</f>
        <v>0</v>
      </c>
      <c r="BL432">
        <f>IF(O63=25,P63,0)</f>
        <v>0</v>
      </c>
      <c r="BM432">
        <f>IF(O64=25,P64,0)</f>
        <v>0</v>
      </c>
      <c r="BN432">
        <f>IF(O65=25,P65,0)</f>
        <v>0</v>
      </c>
      <c r="BO432">
        <f>IF(O66=25,P66,0)</f>
        <v>0</v>
      </c>
      <c r="BP432">
        <f>IF(O67=25,P67,0)</f>
        <v>0</v>
      </c>
      <c r="BQ432">
        <f>IF(O68=25,P68,0)</f>
        <v>0</v>
      </c>
      <c r="BR432">
        <f>IF(O69=25,P69,0)</f>
        <v>0</v>
      </c>
      <c r="BS432">
        <f>IF(O70=25,P70,0)</f>
        <v>0</v>
      </c>
      <c r="BT432">
        <f>IF(O71=25,P71,0)</f>
        <v>0</v>
      </c>
      <c r="BU432">
        <f>IF(O72=25,P72,0)</f>
        <v>0</v>
      </c>
      <c r="BV432">
        <f>IF(O73=25,P73,0)</f>
        <v>0</v>
      </c>
      <c r="BW432">
        <f>IF(O74=25,P74,0)</f>
        <v>0</v>
      </c>
      <c r="BX432">
        <f>IF(O75=25,P75,0)</f>
        <v>0</v>
      </c>
      <c r="BY432">
        <f>IF(O76=25,P76,0)</f>
        <v>0</v>
      </c>
      <c r="BZ432">
        <f>IF(O77=25,P77,0)</f>
        <v>0</v>
      </c>
      <c r="CA432">
        <f>IF(O78=25,P78,0)</f>
        <v>0</v>
      </c>
      <c r="CB432">
        <f>IF(O79=25,P79,0)</f>
        <v>0</v>
      </c>
      <c r="CC432">
        <f>IF(O80=25,P80,0)</f>
        <v>0</v>
      </c>
      <c r="CD432">
        <f>IF(O81=25,P81,0)</f>
        <v>0</v>
      </c>
      <c r="CE432">
        <f>IF(O82=25,P82,0)</f>
        <v>0</v>
      </c>
      <c r="CF432">
        <f>IF(O83=25,P83,0)</f>
        <v>0</v>
      </c>
      <c r="CG432">
        <f>IF(O84=25,P84,0)</f>
        <v>0</v>
      </c>
      <c r="CH432">
        <f>IF(O85=25,P85,0)</f>
        <v>0</v>
      </c>
      <c r="CI432">
        <f>IF(O86=25,P86,0)</f>
        <v>0</v>
      </c>
      <c r="CJ432">
        <f>IF(O87=25,P87,0)</f>
        <v>0</v>
      </c>
      <c r="CK432">
        <f>IF(O88=25,P88,0)</f>
        <v>0</v>
      </c>
      <c r="CL432">
        <f>IF(O89=25,P89,0)</f>
        <v>0</v>
      </c>
      <c r="CM432">
        <f>IF(O90=25,P90,0)</f>
        <v>0</v>
      </c>
      <c r="CN432">
        <f>IF(O91=25,P91,0)</f>
        <v>0</v>
      </c>
      <c r="CO432">
        <f>IF(O92=25,P92,0)</f>
        <v>0</v>
      </c>
      <c r="CP432">
        <f>IF(O93=25,P93,0)</f>
        <v>0</v>
      </c>
      <c r="CQ432">
        <f>IF(O94=25,P94,0)</f>
        <v>0</v>
      </c>
      <c r="CR432">
        <f>IF(O95=25,P95,0)</f>
        <v>0</v>
      </c>
      <c r="CS432">
        <f>IF(O96=25,P96,0)</f>
        <v>0</v>
      </c>
      <c r="CT432">
        <f>IF(O97=25,P97,0)</f>
        <v>0</v>
      </c>
      <c r="CU432">
        <f>IF(O98=25,P98,0)</f>
        <v>0</v>
      </c>
      <c r="CV432">
        <f>IF(O99=25,P99,0)</f>
        <v>0</v>
      </c>
      <c r="CW432">
        <f>IF(O100=25,P100,0)</f>
        <v>0</v>
      </c>
      <c r="CX432">
        <f>IF(O101=25,P101,0)</f>
        <v>0</v>
      </c>
      <c r="CY432">
        <f>IF(O102=25,P102,0)</f>
        <v>0</v>
      </c>
      <c r="CZ432">
        <f>IF(O103=25,P103,0)</f>
        <v>0</v>
      </c>
      <c r="DA432">
        <f>IF(O104=25,P104,0)</f>
        <v>0</v>
      </c>
      <c r="DB432">
        <f>IF(O105=25,P105,0)</f>
        <v>0</v>
      </c>
      <c r="DC432">
        <f>IF(O106=25,P106,0)</f>
        <v>0</v>
      </c>
      <c r="DD432">
        <f>IF(O107=25,P107,0)</f>
        <v>0</v>
      </c>
      <c r="DE432">
        <f>IF(O108=25,P108,0)</f>
        <v>0</v>
      </c>
      <c r="DF432">
        <f>IF(O109=25,P109,0)</f>
        <v>0</v>
      </c>
      <c r="DG432">
        <f>IF(O110=25,P110,0)</f>
        <v>0</v>
      </c>
      <c r="DH432">
        <f>IF(O111=25,P111,0)</f>
        <v>0</v>
      </c>
      <c r="DI432">
        <f>IF(O112=25,P112,0)</f>
        <v>0</v>
      </c>
      <c r="DJ432">
        <f>IF(O113=25,P113,0)</f>
        <v>0</v>
      </c>
      <c r="DK432">
        <f>IF(O114=25,P114,0)</f>
        <v>0</v>
      </c>
      <c r="DL432">
        <f>IF(O115=25,P115,0)</f>
        <v>0</v>
      </c>
      <c r="DM432">
        <f>IF(O116=25,P116,0)</f>
        <v>0</v>
      </c>
      <c r="DN432">
        <f>IF(O117=25,P117,0)</f>
        <v>0</v>
      </c>
      <c r="DO432">
        <f>IF(O118=25,P118,0)</f>
        <v>0</v>
      </c>
      <c r="DP432">
        <f>IF(O119=25,P119,0)</f>
        <v>0</v>
      </c>
      <c r="DQ432">
        <f>IF(O120=25,P120,0)</f>
        <v>0</v>
      </c>
      <c r="DR432">
        <f>IF(O121=25,P121,0)</f>
        <v>0</v>
      </c>
      <c r="DS432">
        <f>IF(O122=25,P122,0)</f>
        <v>0</v>
      </c>
      <c r="DT432">
        <f>IF(O123=25,P123,0)</f>
        <v>0</v>
      </c>
      <c r="DU432">
        <f>IF(O124=25,P124,0)</f>
        <v>0</v>
      </c>
      <c r="DV432">
        <f>IF(O125=25,P125,0)</f>
        <v>0</v>
      </c>
      <c r="DW432">
        <f>IF(O126=25,P126,0)</f>
        <v>0</v>
      </c>
      <c r="DX432">
        <f>IF(O127=25,P127,0)</f>
        <v>0</v>
      </c>
      <c r="DY432">
        <f>IF(O128=25,P128,0)</f>
        <v>0</v>
      </c>
      <c r="DZ432" s="289">
        <f>SUM(B432:DY432)</f>
        <v>0</v>
      </c>
    </row>
    <row r="433" spans="1:130" ht="18" customHeight="1" hidden="1" thickBot="1" thickTop="1">
      <c r="A433" s="253"/>
      <c r="B433">
        <f>IF(O1=26,P1,0)</f>
        <v>0</v>
      </c>
      <c r="C433">
        <f>IF(O2=26,P2,0)</f>
        <v>0</v>
      </c>
      <c r="D433">
        <f>IF(O3=26,P3,0)</f>
        <v>0</v>
      </c>
      <c r="E433">
        <f>IF(O4=26,P4,0)</f>
        <v>0</v>
      </c>
      <c r="F433">
        <f>IF(O5=26,P5,0)</f>
        <v>0</v>
      </c>
      <c r="G433">
        <f>IF(O6=26,P6,0)</f>
        <v>0</v>
      </c>
      <c r="H433">
        <f>IF(O7=26,P7,0)</f>
        <v>0</v>
      </c>
      <c r="I433">
        <f>IF(O8=26,P8,0)</f>
        <v>0</v>
      </c>
      <c r="J433">
        <f>IF(O9=26,P9,0)</f>
        <v>0</v>
      </c>
      <c r="K433">
        <f>IF(O10=26,P10,0)</f>
        <v>0</v>
      </c>
      <c r="L433">
        <f>IF(O11=26,P11,0)</f>
        <v>0</v>
      </c>
      <c r="M433">
        <f>IF(O12=26,P12,0)</f>
        <v>0</v>
      </c>
      <c r="N433">
        <f>IF(O13=26,P13,0)</f>
        <v>0</v>
      </c>
      <c r="O433">
        <f>IF(O14=26,P14,0)</f>
        <v>0</v>
      </c>
      <c r="P433">
        <f>IF(O15=26,P15,0)</f>
        <v>0</v>
      </c>
      <c r="Q433">
        <f>IF(O16=26,P16,0)</f>
        <v>0</v>
      </c>
      <c r="R433">
        <f>IF(O17=26,P17,0)</f>
        <v>0</v>
      </c>
      <c r="S433">
        <f>IF(O18=26,P18,0)</f>
        <v>0</v>
      </c>
      <c r="T433">
        <f>IF(O19=26,P19,0)</f>
        <v>0</v>
      </c>
      <c r="U433">
        <f>IF(O20=26,P20,0)</f>
        <v>0</v>
      </c>
      <c r="V433">
        <f>IF(O21=26,P21,0)</f>
        <v>0</v>
      </c>
      <c r="W433">
        <f>IF(O22=26,P22,0)</f>
        <v>0</v>
      </c>
      <c r="X433">
        <f>IF(O23=26,P23,0)</f>
        <v>0</v>
      </c>
      <c r="Y433">
        <f>IF(O24=26,P24,0)</f>
        <v>0</v>
      </c>
      <c r="Z433">
        <f>IF(O25=26,P25,0)</f>
        <v>0</v>
      </c>
      <c r="AA433">
        <f>IF(O26=26,P26,0)</f>
        <v>0</v>
      </c>
      <c r="AB433">
        <f>IF(O27=26,P27,0)</f>
        <v>0</v>
      </c>
      <c r="AC433">
        <f>IF(O28=26,P28,0)</f>
        <v>0</v>
      </c>
      <c r="AD433">
        <f>IF(O29=26,P29,0)</f>
        <v>0</v>
      </c>
      <c r="AE433">
        <f>IF(O30=26,P30,0)</f>
        <v>0</v>
      </c>
      <c r="AF433">
        <f>IF(O31=26,P31,0)</f>
        <v>0</v>
      </c>
      <c r="AG433">
        <f>IF(O32=26,P32,0)</f>
        <v>0</v>
      </c>
      <c r="AH433">
        <f>IF(O33=26,P33,0)</f>
        <v>0</v>
      </c>
      <c r="AI433">
        <f>IF(O34=26,P34,0)</f>
        <v>0</v>
      </c>
      <c r="AJ433">
        <f>IF(O35=26,P35,0)</f>
        <v>0</v>
      </c>
      <c r="AK433">
        <f>IF(O36=26,P36,0)</f>
        <v>0</v>
      </c>
      <c r="AL433">
        <f>IF(O37=26,P37,0)</f>
        <v>0</v>
      </c>
      <c r="AM433">
        <f>IF(O38=26,P38,0)</f>
        <v>0</v>
      </c>
      <c r="AN433">
        <f>IF(O39=26,P39,0)</f>
        <v>0</v>
      </c>
      <c r="AO433">
        <f>IF(O40=26,P40,0)</f>
        <v>0</v>
      </c>
      <c r="AP433">
        <f>IF(O41=26,P41,0)</f>
        <v>0</v>
      </c>
      <c r="AQ433">
        <f>IF(O42=26,P42,0)</f>
        <v>0</v>
      </c>
      <c r="AR433">
        <f>IF(O43=26,P43,0)</f>
        <v>0</v>
      </c>
      <c r="AS433">
        <f>IF(O44=26,P44,0)</f>
        <v>0</v>
      </c>
      <c r="AT433">
        <f>IF(O45=26,P45,0)</f>
        <v>0</v>
      </c>
      <c r="AU433">
        <f>IF(O46=26,P46,0)</f>
        <v>0</v>
      </c>
      <c r="AV433">
        <f>IF(O47=26,P47,0)</f>
        <v>0</v>
      </c>
      <c r="AW433">
        <f>IF(O48=26,P48,0)</f>
        <v>0</v>
      </c>
      <c r="AX433">
        <f>IF(O49=26,P49,0)</f>
        <v>0</v>
      </c>
      <c r="AY433">
        <f>IF(O50=26,P50,0)</f>
        <v>0</v>
      </c>
      <c r="AZ433">
        <f>IF(O51=26,P51,0)</f>
        <v>0</v>
      </c>
      <c r="BA433">
        <f>IF(O52=26,P52,0)</f>
        <v>0</v>
      </c>
      <c r="BB433">
        <f>IF(O53=26,P53,0)</f>
        <v>0</v>
      </c>
      <c r="BC433">
        <f>IF(O54=26,P54,0)</f>
        <v>0</v>
      </c>
      <c r="BD433">
        <f>IF(O55=26,P55,0)</f>
        <v>0</v>
      </c>
      <c r="BE433">
        <f>IF(O56=26,P56,0)</f>
        <v>0</v>
      </c>
      <c r="BF433">
        <f>IF(O57=26,P57,0)</f>
        <v>0</v>
      </c>
      <c r="BG433">
        <f>IF(O58=26,P58,0)</f>
        <v>0</v>
      </c>
      <c r="BH433">
        <f>IF(O59=26,P59,0)</f>
        <v>0</v>
      </c>
      <c r="BI433">
        <f>IF(O60=26,P60,0)</f>
        <v>0</v>
      </c>
      <c r="BJ433">
        <f>IF(O61=26,P61,0)</f>
        <v>0</v>
      </c>
      <c r="BK433">
        <f>IF(O62=26,P62,0)</f>
        <v>0</v>
      </c>
      <c r="BL433">
        <f>IF(O63=26,P63,0)</f>
        <v>0</v>
      </c>
      <c r="BM433">
        <f>IF(O64=26,P64,0)</f>
        <v>0</v>
      </c>
      <c r="BN433">
        <f>IF(O65=26,P65,0)</f>
        <v>0</v>
      </c>
      <c r="BO433">
        <f>IF(O66=26,P66,0)</f>
        <v>0</v>
      </c>
      <c r="BP433">
        <f>IF(O67=26,P67,0)</f>
        <v>0</v>
      </c>
      <c r="BQ433">
        <f>IF(O68=26,P68,0)</f>
        <v>0</v>
      </c>
      <c r="BR433">
        <f>IF(O69=26,P69,0)</f>
        <v>0</v>
      </c>
      <c r="BS433">
        <f>IF(O70=26,P70,0)</f>
        <v>0</v>
      </c>
      <c r="BT433">
        <f>IF(O71=26,P71,0)</f>
        <v>0</v>
      </c>
      <c r="BU433">
        <f>IF(O72=26,P72,0)</f>
        <v>0</v>
      </c>
      <c r="BV433">
        <f>IF(O73=26,P73,0)</f>
        <v>0</v>
      </c>
      <c r="BW433">
        <f>IF(O74=26,P74,0)</f>
        <v>0</v>
      </c>
      <c r="BX433">
        <f>IF(O75=26,P75,0)</f>
        <v>0</v>
      </c>
      <c r="BY433">
        <f>IF(O76=26,P76,0)</f>
        <v>0</v>
      </c>
      <c r="BZ433">
        <f>IF(O77=26,P77,0)</f>
        <v>0</v>
      </c>
      <c r="CA433">
        <f>IF(O78=26,P78,0)</f>
        <v>0</v>
      </c>
      <c r="CB433">
        <f>IF(O79=26,P79,0)</f>
        <v>0</v>
      </c>
      <c r="CC433">
        <f>IF(O80=26,P80,0)</f>
        <v>0</v>
      </c>
      <c r="CD433">
        <f>IF(O81=26,P81,0)</f>
        <v>0</v>
      </c>
      <c r="CE433">
        <f>IF(O82=26,P82,0)</f>
        <v>0</v>
      </c>
      <c r="CF433">
        <f>IF(O83=26,P83,0)</f>
        <v>0</v>
      </c>
      <c r="CG433">
        <f>IF(O84=26,P84,0)</f>
        <v>0</v>
      </c>
      <c r="CH433">
        <f>IF(O85=26,P85,0)</f>
        <v>0</v>
      </c>
      <c r="CI433">
        <f>IF(O86=26,P86,0)</f>
        <v>0</v>
      </c>
      <c r="CJ433">
        <f>IF(O87=26,P87,0)</f>
        <v>0</v>
      </c>
      <c r="CK433">
        <f>IF(O88=26,P88,0)</f>
        <v>0</v>
      </c>
      <c r="CL433">
        <f>IF(O89=26,P89,0)</f>
        <v>0</v>
      </c>
      <c r="CM433">
        <f>IF(O90=26,P90,0)</f>
        <v>0</v>
      </c>
      <c r="CN433">
        <f>IF(O91=26,P91,0)</f>
        <v>0</v>
      </c>
      <c r="CO433">
        <f>IF(O92=26,P92,0)</f>
        <v>0</v>
      </c>
      <c r="CP433">
        <f>IF(O93=26,P93,0)</f>
        <v>0</v>
      </c>
      <c r="CQ433">
        <f>IF(O94=26,P94,0)</f>
        <v>0</v>
      </c>
      <c r="CR433">
        <f>IF(O95=26,P95,0)</f>
        <v>0</v>
      </c>
      <c r="CS433">
        <f>IF(O96=26,P96,0)</f>
        <v>0</v>
      </c>
      <c r="CT433">
        <f>IF(O97=26,P97,0)</f>
        <v>0</v>
      </c>
      <c r="CU433">
        <f>IF(O98=26,P98,0)</f>
        <v>0</v>
      </c>
      <c r="CV433">
        <f>IF(O99=26,P99,0)</f>
        <v>0</v>
      </c>
      <c r="CW433">
        <f>IF(O100=26,P100,0)</f>
        <v>0</v>
      </c>
      <c r="CX433">
        <f>IF(O101=26,P101,0)</f>
        <v>0</v>
      </c>
      <c r="CY433">
        <f>IF(O102=26,P102,0)</f>
        <v>0</v>
      </c>
      <c r="CZ433">
        <f>IF(O103=26,P103,0)</f>
        <v>0</v>
      </c>
      <c r="DA433">
        <f>IF(O104=26,P104,0)</f>
        <v>0</v>
      </c>
      <c r="DB433">
        <f>IF(O105=26,P105,0)</f>
        <v>0</v>
      </c>
      <c r="DC433">
        <f>IF(O106=26,P106,0)</f>
        <v>0</v>
      </c>
      <c r="DD433">
        <f>IF(O107=26,P107,0)</f>
        <v>0</v>
      </c>
      <c r="DE433">
        <f>IF(O108=26,P108,0)</f>
        <v>0</v>
      </c>
      <c r="DF433">
        <f>IF(O109=26,P109,0)</f>
        <v>0</v>
      </c>
      <c r="DG433">
        <f>IF(O110=26,P110,0)</f>
        <v>0</v>
      </c>
      <c r="DH433">
        <f>IF(O111=26,P111,0)</f>
        <v>0</v>
      </c>
      <c r="DI433">
        <f>IF(O112=26,P112,0)</f>
        <v>0</v>
      </c>
      <c r="DJ433">
        <f>IF(O113=26,P113,0)</f>
        <v>0</v>
      </c>
      <c r="DK433">
        <f>IF(O114=26,P114,0)</f>
        <v>0</v>
      </c>
      <c r="DL433">
        <f>IF(O115=26,P115,0)</f>
        <v>0</v>
      </c>
      <c r="DM433">
        <f>IF(O116=26,P116,0)</f>
        <v>0</v>
      </c>
      <c r="DN433">
        <f>IF(O117=26,P117,0)</f>
        <v>0</v>
      </c>
      <c r="DO433">
        <f>IF(O118=26,P118,0)</f>
        <v>0</v>
      </c>
      <c r="DP433">
        <f>IF(O119=26,P119,0)</f>
        <v>0</v>
      </c>
      <c r="DQ433">
        <f>IF(O120=26,P120,0)</f>
        <v>0</v>
      </c>
      <c r="DR433">
        <f>IF(O121=26,P121,0)</f>
        <v>0</v>
      </c>
      <c r="DS433">
        <f>IF(O122=26,P122,0)</f>
        <v>0</v>
      </c>
      <c r="DT433">
        <f>IF(O123=26,P123,0)</f>
        <v>0</v>
      </c>
      <c r="DU433">
        <f>IF(O124=26,P124,0)</f>
        <v>0</v>
      </c>
      <c r="DV433">
        <f>IF(O125=26,P125,0)</f>
        <v>0</v>
      </c>
      <c r="DW433">
        <f>IF(O126=26,P126,0)</f>
        <v>0</v>
      </c>
      <c r="DX433">
        <f>IF(O127=26,P127,0)</f>
        <v>0</v>
      </c>
      <c r="DY433">
        <f>IF(O128=26,P128,0)</f>
        <v>0</v>
      </c>
      <c r="DZ433" s="289">
        <f>SUM(B433:DY433)</f>
        <v>0</v>
      </c>
    </row>
    <row r="434" spans="1:130" ht="18" customHeight="1" hidden="1" thickBot="1" thickTop="1">
      <c r="A434" s="253"/>
      <c r="B434">
        <f>IF(O1=27,P1,0)</f>
        <v>0</v>
      </c>
      <c r="C434">
        <f>IF(O2=27,P2,0)</f>
        <v>0</v>
      </c>
      <c r="D434">
        <f>IF(O3=27,P3,0)</f>
        <v>0</v>
      </c>
      <c r="E434">
        <f>IF(O4=27,P4,0)</f>
        <v>0</v>
      </c>
      <c r="F434">
        <f>IF(O5=27,P5,0)</f>
        <v>0</v>
      </c>
      <c r="G434">
        <f>IF(O6=27,P6,0)</f>
        <v>0</v>
      </c>
      <c r="H434">
        <f>IF(O7=27,P7,0)</f>
        <v>0</v>
      </c>
      <c r="I434">
        <f>IF(O8=27,P8,0)</f>
        <v>0</v>
      </c>
      <c r="J434">
        <f>IF(O9=27,P9,0)</f>
        <v>0</v>
      </c>
      <c r="K434">
        <f>IF(O10=27,P10,0)</f>
        <v>0</v>
      </c>
      <c r="L434">
        <f>IF(O11=27,P11,0)</f>
        <v>0</v>
      </c>
      <c r="M434">
        <f>IF(O12=27,P12,0)</f>
        <v>0</v>
      </c>
      <c r="N434">
        <f>IF(O13=27,P13,0)</f>
        <v>0</v>
      </c>
      <c r="O434">
        <f>IF(O14=27,P14,0)</f>
        <v>0</v>
      </c>
      <c r="P434">
        <f>IF(O15=27,P15,0)</f>
        <v>0</v>
      </c>
      <c r="Q434">
        <f>IF(O16=27,P16,0)</f>
        <v>0</v>
      </c>
      <c r="R434">
        <f>IF(O17=27,P17,0)</f>
        <v>0</v>
      </c>
      <c r="S434">
        <f>IF(O18=27,P18,0)</f>
        <v>0</v>
      </c>
      <c r="T434">
        <f>IF(O19=27,P19,0)</f>
        <v>0</v>
      </c>
      <c r="U434">
        <f>IF(O20=27,P20,0)</f>
        <v>0</v>
      </c>
      <c r="V434">
        <f>IF(O21=27,P21,0)</f>
        <v>0</v>
      </c>
      <c r="W434">
        <f>IF(O22=27,P22,0)</f>
        <v>0</v>
      </c>
      <c r="X434">
        <f>IF(O23=27,P23,0)</f>
        <v>0</v>
      </c>
      <c r="Y434">
        <f>IF(O24=27,P24,0)</f>
        <v>0</v>
      </c>
      <c r="Z434">
        <f>IF(O25=27,P25,0)</f>
        <v>0</v>
      </c>
      <c r="AA434">
        <f>IF(O26=27,P26,0)</f>
        <v>0</v>
      </c>
      <c r="AB434">
        <f>IF(O27=27,P27,0)</f>
        <v>0</v>
      </c>
      <c r="AC434">
        <f>IF(O28=27,P28,0)</f>
        <v>0</v>
      </c>
      <c r="AD434">
        <f>IF(O29=27,P29,0)</f>
        <v>0</v>
      </c>
      <c r="AE434">
        <f>IF(O30=27,P30,0)</f>
        <v>0</v>
      </c>
      <c r="AF434">
        <f>IF(O31=27,P31,0)</f>
        <v>0</v>
      </c>
      <c r="AG434">
        <f>IF(O32=27,P32,0)</f>
        <v>0</v>
      </c>
      <c r="AH434">
        <f>IF(O33=27,P33,0)</f>
        <v>0</v>
      </c>
      <c r="AI434">
        <f>IF(O34=27,P34,0)</f>
        <v>0</v>
      </c>
      <c r="AJ434">
        <f>IF(O35=27,P35,0)</f>
        <v>0</v>
      </c>
      <c r="AK434">
        <f>IF(O36=27,P36,0)</f>
        <v>0</v>
      </c>
      <c r="AL434">
        <f>IF(O37=27,P37,0)</f>
        <v>0</v>
      </c>
      <c r="AM434">
        <f>IF(O38=27,P38,0)</f>
        <v>0</v>
      </c>
      <c r="AN434">
        <f>IF(O39=27,P39,0)</f>
        <v>0</v>
      </c>
      <c r="AO434">
        <f>IF(O40=27,P40,0)</f>
        <v>0</v>
      </c>
      <c r="AP434">
        <f>IF(O41=27,P41,0)</f>
        <v>0</v>
      </c>
      <c r="AQ434">
        <f>IF(O42=27,P42,0)</f>
        <v>0</v>
      </c>
      <c r="AR434">
        <f>IF(O43=27,P43,0)</f>
        <v>0</v>
      </c>
      <c r="AS434">
        <f>IF(O44=27,P44,0)</f>
        <v>0</v>
      </c>
      <c r="AT434">
        <f>IF(O45=27,P45,0)</f>
        <v>0</v>
      </c>
      <c r="AU434">
        <f>IF(O46=27,P46,0)</f>
        <v>0</v>
      </c>
      <c r="AV434">
        <f>IF(O47=27,P47,0)</f>
        <v>0</v>
      </c>
      <c r="AW434">
        <f>IF(O48=27,P48,0)</f>
        <v>0</v>
      </c>
      <c r="AX434">
        <f>IF(O49=27,P49,0)</f>
        <v>0</v>
      </c>
      <c r="AY434">
        <f>IF(O50=27,P50,0)</f>
        <v>0</v>
      </c>
      <c r="AZ434">
        <f>IF(O51=27,P51,0)</f>
        <v>0</v>
      </c>
      <c r="BA434">
        <f>IF(O52=27,P52,0)</f>
        <v>0</v>
      </c>
      <c r="BB434">
        <f>IF(O53=27,P53,0)</f>
        <v>0</v>
      </c>
      <c r="BC434">
        <f>IF(O54=27,P54,0)</f>
        <v>0</v>
      </c>
      <c r="BD434">
        <f>IF(O55=27,P55,0)</f>
        <v>0</v>
      </c>
      <c r="BE434">
        <f>IF(O56=27,P56,0)</f>
        <v>0</v>
      </c>
      <c r="BF434">
        <f>IF(O57=27,P57,0)</f>
        <v>0</v>
      </c>
      <c r="BG434">
        <f>IF(O58=27,P58,0)</f>
        <v>0</v>
      </c>
      <c r="BH434">
        <f>IF(O59=27,P59,0)</f>
        <v>0</v>
      </c>
      <c r="BI434">
        <f>IF(O60=27,P60,0)</f>
        <v>0</v>
      </c>
      <c r="BJ434">
        <f>IF(O61=27,P61,0)</f>
        <v>0</v>
      </c>
      <c r="BK434">
        <f>IF(O62=27,P62,0)</f>
        <v>0</v>
      </c>
      <c r="BL434">
        <f>IF(O63=27,P63,0)</f>
        <v>0</v>
      </c>
      <c r="BM434">
        <f>IF(O64=27,P64,0)</f>
        <v>0</v>
      </c>
      <c r="BN434">
        <f>IF(O65=27,P65,0)</f>
        <v>0</v>
      </c>
      <c r="BO434">
        <f>IF(O66=27,P66,0)</f>
        <v>0</v>
      </c>
      <c r="BP434">
        <f>IF(O67=27,P67,0)</f>
        <v>0</v>
      </c>
      <c r="BQ434">
        <f>IF(O68=27,P68,0)</f>
        <v>0</v>
      </c>
      <c r="BR434">
        <f>IF(O69=27,P69,0)</f>
        <v>0</v>
      </c>
      <c r="BS434">
        <f>IF(O70=27,P70,0)</f>
        <v>0</v>
      </c>
      <c r="BT434">
        <f>IF(O71=27,P71,0)</f>
        <v>0</v>
      </c>
      <c r="BU434">
        <f>IF(O72=27,P72,0)</f>
        <v>0</v>
      </c>
      <c r="BV434">
        <f>IF(O73=27,P73,0)</f>
        <v>0</v>
      </c>
      <c r="BW434">
        <f>IF(O74=27,P74,0)</f>
        <v>0</v>
      </c>
      <c r="BX434">
        <f>IF(O75=27,P75,0)</f>
        <v>0</v>
      </c>
      <c r="BY434">
        <f>IF(O76=27,P76,0)</f>
        <v>0</v>
      </c>
      <c r="BZ434">
        <f>IF(O77=27,P77,0)</f>
        <v>0</v>
      </c>
      <c r="CA434">
        <f>IF(O78=27,P78,0)</f>
        <v>0</v>
      </c>
      <c r="CB434">
        <f>IF(O79=27,P79,0)</f>
        <v>0</v>
      </c>
      <c r="CC434">
        <f>IF(O80=27,P80,0)</f>
        <v>0</v>
      </c>
      <c r="CD434">
        <f>IF(O81=27,P81,0)</f>
        <v>0</v>
      </c>
      <c r="CE434">
        <f>IF(O82=27,P82,0)</f>
        <v>0</v>
      </c>
      <c r="CF434">
        <f>IF(O83=27,P83,0)</f>
        <v>0</v>
      </c>
      <c r="CG434">
        <f>IF(O84=27,P84,0)</f>
        <v>0</v>
      </c>
      <c r="CH434">
        <f>IF(O85=27,P85,0)</f>
        <v>0</v>
      </c>
      <c r="CI434">
        <f>IF(O86=27,P86,0)</f>
        <v>0</v>
      </c>
      <c r="CJ434">
        <f>IF(O87=27,P87,0)</f>
        <v>0</v>
      </c>
      <c r="CK434">
        <f>IF(O88=27,P88,0)</f>
        <v>0</v>
      </c>
      <c r="CL434">
        <f>IF(O89=27,P89,0)</f>
        <v>0</v>
      </c>
      <c r="CM434">
        <f>IF(O90=27,P90,0)</f>
        <v>0</v>
      </c>
      <c r="CN434">
        <f>IF(O91=27,P91,0)</f>
        <v>0</v>
      </c>
      <c r="CO434">
        <f>IF(O92=27,P92,0)</f>
        <v>0</v>
      </c>
      <c r="CP434">
        <f>IF(O93=27,P93,0)</f>
        <v>0</v>
      </c>
      <c r="CQ434">
        <f>IF(O94=27,P94,0)</f>
        <v>0</v>
      </c>
      <c r="CR434">
        <f>IF(O95=27,P95,0)</f>
        <v>0</v>
      </c>
      <c r="CS434">
        <f>IF(O96=27,P96,0)</f>
        <v>0</v>
      </c>
      <c r="CT434">
        <f>IF(O97=27,P97,0)</f>
        <v>0</v>
      </c>
      <c r="CU434">
        <f>IF(O98=27,P98,0)</f>
        <v>0</v>
      </c>
      <c r="CV434">
        <f>IF(O99=27,P99,0)</f>
        <v>0</v>
      </c>
      <c r="CW434">
        <f>IF(O100=27,P100,0)</f>
        <v>0</v>
      </c>
      <c r="CX434">
        <f>IF(O101=27,P101,0)</f>
        <v>0</v>
      </c>
      <c r="CY434">
        <f>IF(O102=27,P102,0)</f>
        <v>0</v>
      </c>
      <c r="CZ434">
        <f>IF(O103=27,P103,0)</f>
        <v>0</v>
      </c>
      <c r="DA434">
        <f>IF(O104=27,P104,0)</f>
        <v>0</v>
      </c>
      <c r="DB434">
        <f>IF(O105=27,P105,0)</f>
        <v>0</v>
      </c>
      <c r="DC434">
        <f>IF(O106=27,P106,0)</f>
        <v>0</v>
      </c>
      <c r="DD434">
        <f>IF(O107=27,P107,0)</f>
        <v>0</v>
      </c>
      <c r="DE434">
        <f>IF(O108=27,P108,0)</f>
        <v>0</v>
      </c>
      <c r="DF434">
        <f>IF(O109=27,P109,0)</f>
        <v>0</v>
      </c>
      <c r="DG434">
        <f>IF(O110=27,P110,0)</f>
        <v>0</v>
      </c>
      <c r="DH434">
        <f>IF(O111=27,P111,0)</f>
        <v>0</v>
      </c>
      <c r="DI434">
        <f>IF(O112=27,P112,0)</f>
        <v>0</v>
      </c>
      <c r="DJ434">
        <f>IF(O113=27,P113,0)</f>
        <v>0</v>
      </c>
      <c r="DK434">
        <f>IF(O114=27,P114,0)</f>
        <v>0</v>
      </c>
      <c r="DL434">
        <f>IF(O115=27,P115,0)</f>
        <v>0</v>
      </c>
      <c r="DM434">
        <f>IF(O116=27,P116,0)</f>
        <v>0</v>
      </c>
      <c r="DN434">
        <f>IF(O117=27,P117,0)</f>
        <v>0</v>
      </c>
      <c r="DO434">
        <f>IF(O118=27,P118,0)</f>
        <v>0</v>
      </c>
      <c r="DP434">
        <f>IF(O119=27,P119,0)</f>
        <v>0</v>
      </c>
      <c r="DQ434">
        <f>IF(O120=27,P120,0)</f>
        <v>0</v>
      </c>
      <c r="DR434">
        <f>IF(O121=27,P121,0)</f>
        <v>0</v>
      </c>
      <c r="DS434">
        <f>IF(O122=27,P122,0)</f>
        <v>0</v>
      </c>
      <c r="DT434">
        <f>IF(O123=27,P123,0)</f>
        <v>0</v>
      </c>
      <c r="DU434">
        <f>IF(O124=27,P124,0)</f>
        <v>0</v>
      </c>
      <c r="DV434">
        <f>IF(O125=27,P125,0)</f>
        <v>0</v>
      </c>
      <c r="DW434">
        <f>IF(O126=27,P126,0)</f>
        <v>0</v>
      </c>
      <c r="DX434">
        <f>IF(O127=27,P127,0)</f>
        <v>0</v>
      </c>
      <c r="DY434">
        <f>IF(O128=27,P128,0)</f>
        <v>0</v>
      </c>
      <c r="DZ434" s="289">
        <f>SUM(B434:DY434)</f>
        <v>0</v>
      </c>
    </row>
    <row r="435" spans="1:130" ht="18" customHeight="1" hidden="1" thickBot="1" thickTop="1">
      <c r="A435" s="253"/>
      <c r="B435">
        <f>IF(O1=28,P1,0)</f>
        <v>0</v>
      </c>
      <c r="C435">
        <f>IF(O2=28,P2,0)</f>
        <v>0</v>
      </c>
      <c r="D435">
        <f>IF(O3=28,P3,0)</f>
        <v>0</v>
      </c>
      <c r="E435">
        <f>IF(O4=28,P4,0)</f>
        <v>0</v>
      </c>
      <c r="F435">
        <f>IF(O5=28,P5,0)</f>
        <v>0</v>
      </c>
      <c r="G435">
        <f>IF(O6=28,P6,0)</f>
        <v>0</v>
      </c>
      <c r="H435">
        <f>IF(O7=28,P7,0)</f>
        <v>0</v>
      </c>
      <c r="I435">
        <f>IF(O8=28,P8,0)</f>
        <v>0</v>
      </c>
      <c r="J435">
        <f>IF(O9=28,P9,0)</f>
        <v>0</v>
      </c>
      <c r="K435">
        <f>IF(O10=28,P10,0)</f>
        <v>0</v>
      </c>
      <c r="L435">
        <f>IF(O11=28,P11,0)</f>
        <v>0</v>
      </c>
      <c r="M435">
        <f>IF(O12=28,P12,0)</f>
        <v>0</v>
      </c>
      <c r="N435">
        <f>IF(O13=28,P13,0)</f>
        <v>0</v>
      </c>
      <c r="O435">
        <f>IF(O14=28,P14,0)</f>
        <v>0</v>
      </c>
      <c r="P435">
        <f>IF(O15=28,P15,0)</f>
        <v>0</v>
      </c>
      <c r="Q435">
        <f>IF(O16=28,P16,0)</f>
        <v>0</v>
      </c>
      <c r="R435">
        <f>IF(O17=28,P17,0)</f>
        <v>0</v>
      </c>
      <c r="S435">
        <f>IF(O18=28,P18,0)</f>
        <v>0</v>
      </c>
      <c r="T435">
        <f>IF(O19=28,P19,0)</f>
        <v>0</v>
      </c>
      <c r="U435">
        <f>IF(O20=28,P20,0)</f>
        <v>0</v>
      </c>
      <c r="V435">
        <f>IF(O21=28,P21,0)</f>
        <v>0</v>
      </c>
      <c r="W435">
        <f>IF(O22=28,P22,0)</f>
        <v>0</v>
      </c>
      <c r="X435">
        <f>IF(O23=28,P23,0)</f>
        <v>0</v>
      </c>
      <c r="Y435">
        <f>IF(O24=28,P24,0)</f>
        <v>0</v>
      </c>
      <c r="Z435">
        <f>IF(O25=28,P25,0)</f>
        <v>0</v>
      </c>
      <c r="AA435">
        <f>IF(O26=28,P26,0)</f>
        <v>0</v>
      </c>
      <c r="AB435">
        <f>IF(O27=28,P27,0)</f>
        <v>0</v>
      </c>
      <c r="AC435">
        <f>IF(O28=28,P28,0)</f>
        <v>0</v>
      </c>
      <c r="AD435">
        <f>IF(O29=28,P29,0)</f>
        <v>0</v>
      </c>
      <c r="AE435">
        <f>IF(O30=28,P30,0)</f>
        <v>0</v>
      </c>
      <c r="AF435">
        <f>IF(O31=28,P31,0)</f>
        <v>0</v>
      </c>
      <c r="AG435">
        <f>IF(O32=28,P32,0)</f>
        <v>0</v>
      </c>
      <c r="AH435">
        <f>IF(O33=28,P33,0)</f>
        <v>0</v>
      </c>
      <c r="AI435">
        <f>IF(O34=28,P34,0)</f>
        <v>0</v>
      </c>
      <c r="AJ435">
        <f>IF(O35=28,P35,0)</f>
        <v>0</v>
      </c>
      <c r="AK435">
        <f>IF(O36=28,P36,0)</f>
        <v>0</v>
      </c>
      <c r="AL435">
        <f>IF(O37=28,P37,0)</f>
        <v>0</v>
      </c>
      <c r="AM435">
        <f>IF(O38=28,P38,0)</f>
        <v>0</v>
      </c>
      <c r="AN435">
        <f>IF(O39=28,P39,0)</f>
        <v>0</v>
      </c>
      <c r="AO435">
        <f>IF(O40=28,P40,0)</f>
        <v>0</v>
      </c>
      <c r="AP435">
        <f>IF(O41=28,P41,0)</f>
        <v>0</v>
      </c>
      <c r="AQ435">
        <f>IF(O42=28,P42,0)</f>
        <v>0</v>
      </c>
      <c r="AR435">
        <f>IF(O43=28,P43,0)</f>
        <v>0</v>
      </c>
      <c r="AS435">
        <f>IF(O44=28,P44,0)</f>
        <v>0</v>
      </c>
      <c r="AT435">
        <f>IF(O45=28,P45,0)</f>
        <v>0</v>
      </c>
      <c r="AU435">
        <f>IF(O46=28,P46,0)</f>
        <v>0</v>
      </c>
      <c r="AV435">
        <f>IF(O47=28,P47,0)</f>
        <v>0</v>
      </c>
      <c r="AW435">
        <f>IF(O48=28,P48,0)</f>
        <v>0</v>
      </c>
      <c r="AX435">
        <f>IF(O49=28,P49,0)</f>
        <v>0</v>
      </c>
      <c r="AY435">
        <f>IF(O50=28,P50,0)</f>
        <v>0</v>
      </c>
      <c r="AZ435">
        <f>IF(O51=28,P51,0)</f>
        <v>0</v>
      </c>
      <c r="BA435">
        <f>IF(O52=28,P52,0)</f>
        <v>0</v>
      </c>
      <c r="BB435">
        <f>IF(O53=28,P53,0)</f>
        <v>0</v>
      </c>
      <c r="BC435">
        <f>IF(O54=28,P54,0)</f>
        <v>0</v>
      </c>
      <c r="BD435">
        <f>IF(O55=28,P55,0)</f>
        <v>0</v>
      </c>
      <c r="BE435">
        <f>IF(O56=28,P56,0)</f>
        <v>0</v>
      </c>
      <c r="BF435">
        <f>IF(O57=28,P57,0)</f>
        <v>0</v>
      </c>
      <c r="BG435">
        <f>IF(O58=28,P58,0)</f>
        <v>0</v>
      </c>
      <c r="BH435">
        <f>IF(O59=28,P59,0)</f>
        <v>0</v>
      </c>
      <c r="BI435">
        <f>IF(O60=28,P60,0)</f>
        <v>0</v>
      </c>
      <c r="BJ435">
        <f>IF(O61=28,P61,0)</f>
        <v>0</v>
      </c>
      <c r="BK435">
        <f>IF(O62=28,P62,0)</f>
        <v>0</v>
      </c>
      <c r="BL435">
        <f>IF(O63=28,P63,0)</f>
        <v>0</v>
      </c>
      <c r="BM435">
        <f>IF(O64=28,P64,0)</f>
        <v>0</v>
      </c>
      <c r="BN435">
        <f>IF(O65=28,P65,0)</f>
        <v>0</v>
      </c>
      <c r="BO435">
        <f>IF(O66=28,P66,0)</f>
        <v>0</v>
      </c>
      <c r="BP435">
        <f>IF(O67=28,P67,0)</f>
        <v>0</v>
      </c>
      <c r="BQ435">
        <f>IF(O68=28,P68,0)</f>
        <v>0</v>
      </c>
      <c r="BR435">
        <f>IF(O69=28,P69,0)</f>
        <v>0</v>
      </c>
      <c r="BS435">
        <f>IF(O70=28,P70,0)</f>
        <v>0</v>
      </c>
      <c r="BT435">
        <f>IF(O71=28,P71,0)</f>
        <v>0</v>
      </c>
      <c r="BU435">
        <f>IF(O72=28,P72,0)</f>
        <v>0</v>
      </c>
      <c r="BV435">
        <f>IF(O73=28,P73,0)</f>
        <v>0</v>
      </c>
      <c r="BW435">
        <f>IF(O74=28,P74,0)</f>
        <v>0</v>
      </c>
      <c r="BX435">
        <f>IF(O75=28,P75,0)</f>
        <v>0</v>
      </c>
      <c r="BY435">
        <f>IF(O76=28,P76,0)</f>
        <v>0</v>
      </c>
      <c r="BZ435">
        <f>IF(O77=28,P77,0)</f>
        <v>0</v>
      </c>
      <c r="CA435">
        <f>IF(O78=28,P78,0)</f>
        <v>0</v>
      </c>
      <c r="CB435">
        <f>IF(O79=28,P79,0)</f>
        <v>0</v>
      </c>
      <c r="CC435">
        <f>IF(O80=28,P80,0)</f>
        <v>0</v>
      </c>
      <c r="CD435">
        <f>IF(O81=28,P81,0)</f>
        <v>0</v>
      </c>
      <c r="CE435">
        <f>IF(O82=28,P82,0)</f>
        <v>0</v>
      </c>
      <c r="CF435">
        <f>IF(O83=28,P83,0)</f>
        <v>0</v>
      </c>
      <c r="CG435">
        <f>IF(O84=28,P84,0)</f>
        <v>0</v>
      </c>
      <c r="CH435">
        <f>IF(O85=28,P85,0)</f>
        <v>0</v>
      </c>
      <c r="CI435">
        <f>IF(O86=28,P86,0)</f>
        <v>0</v>
      </c>
      <c r="CJ435">
        <f>IF(O87=28,P87,0)</f>
        <v>0</v>
      </c>
      <c r="CK435">
        <f>IF(O88=28,P88,0)</f>
        <v>0</v>
      </c>
      <c r="CL435">
        <f>IF(O89=28,P89,0)</f>
        <v>0</v>
      </c>
      <c r="CM435">
        <f>IF(O90=28,P90,0)</f>
        <v>0</v>
      </c>
      <c r="CN435">
        <f>IF(O91=28,P91,0)</f>
        <v>0</v>
      </c>
      <c r="CO435">
        <f>IF(O92=28,P92,0)</f>
        <v>0</v>
      </c>
      <c r="CP435">
        <f>IF(O93=28,P93,0)</f>
        <v>0</v>
      </c>
      <c r="CQ435">
        <f>IF(O94=28,P94,0)</f>
        <v>0</v>
      </c>
      <c r="CR435">
        <f>IF(O95=28,P95,0)</f>
        <v>0</v>
      </c>
      <c r="CS435">
        <f>IF(O96=28,P96,0)</f>
        <v>0</v>
      </c>
      <c r="CT435">
        <f>IF(O97=28,P97,0)</f>
        <v>0</v>
      </c>
      <c r="CU435">
        <f>IF(O98=28,P98,0)</f>
        <v>0</v>
      </c>
      <c r="CV435">
        <f>IF(O99=28,P99,0)</f>
        <v>0</v>
      </c>
      <c r="CW435">
        <f>IF(O100=28,P100,0)</f>
        <v>0</v>
      </c>
      <c r="CX435">
        <f>IF(O101=28,P101,0)</f>
        <v>0</v>
      </c>
      <c r="CY435">
        <f>IF(O102=28,P102,0)</f>
        <v>0</v>
      </c>
      <c r="CZ435">
        <f>IF(O103=28,P103,0)</f>
        <v>0</v>
      </c>
      <c r="DA435">
        <f>IF(O104=28,P104,0)</f>
        <v>0</v>
      </c>
      <c r="DB435">
        <f>IF(O105=28,P105,0)</f>
        <v>0</v>
      </c>
      <c r="DC435">
        <f>IF(O106=28,P106,0)</f>
        <v>0</v>
      </c>
      <c r="DD435">
        <f>IF(O107=28,P107,0)</f>
        <v>0</v>
      </c>
      <c r="DE435">
        <f>IF(O108=28,P108,0)</f>
        <v>0</v>
      </c>
      <c r="DF435">
        <f>IF(O109=28,P109,0)</f>
        <v>0</v>
      </c>
      <c r="DG435">
        <f>IF(O110=28,P110,0)</f>
        <v>0</v>
      </c>
      <c r="DH435">
        <f>IF(O111=28,P111,0)</f>
        <v>0</v>
      </c>
      <c r="DI435">
        <f>IF(O112=28,P112,0)</f>
        <v>0</v>
      </c>
      <c r="DJ435">
        <f>IF(O113=28,P113,0)</f>
        <v>0</v>
      </c>
      <c r="DK435">
        <f>IF(O114=28,P114,0)</f>
        <v>0</v>
      </c>
      <c r="DL435">
        <f>IF(O115=28,P115,0)</f>
        <v>0</v>
      </c>
      <c r="DM435">
        <f>IF(O116=28,P116,0)</f>
        <v>0</v>
      </c>
      <c r="DN435">
        <f>IF(O117=28,P117,0)</f>
        <v>0</v>
      </c>
      <c r="DO435">
        <f>IF(O118=28,P118,0)</f>
        <v>0</v>
      </c>
      <c r="DP435">
        <f>IF(O119=28,P119,0)</f>
        <v>0</v>
      </c>
      <c r="DQ435">
        <f>IF(O120=28,P120,0)</f>
        <v>0</v>
      </c>
      <c r="DR435">
        <f>IF(O121=28,P121,0)</f>
        <v>0</v>
      </c>
      <c r="DS435">
        <f>IF(O122=28,P122,0)</f>
        <v>0</v>
      </c>
      <c r="DT435">
        <f>IF(O123=28,P123,0)</f>
        <v>0</v>
      </c>
      <c r="DU435">
        <f>IF(O124=28,P124,0)</f>
        <v>0</v>
      </c>
      <c r="DV435">
        <f>IF(O125=28,P125,0)</f>
        <v>0</v>
      </c>
      <c r="DW435">
        <f>IF(O126=28,P126,0)</f>
        <v>0</v>
      </c>
      <c r="DX435">
        <f>IF(O127=28,P127,0)</f>
        <v>0</v>
      </c>
      <c r="DY435">
        <f>IF(O128=28,P128,0)</f>
        <v>0</v>
      </c>
      <c r="DZ435" s="289">
        <f>SUM(B435:DY435)</f>
        <v>0</v>
      </c>
    </row>
    <row r="436" spans="1:130" ht="18" customHeight="1" hidden="1" thickBot="1" thickTop="1">
      <c r="A436" s="253"/>
      <c r="B436">
        <f>IF(O1=29,P1,0)</f>
        <v>0</v>
      </c>
      <c r="C436">
        <f>IF(O2=29,P2,0)</f>
        <v>0</v>
      </c>
      <c r="D436">
        <f>IF(O3=29,P3,0)</f>
        <v>0</v>
      </c>
      <c r="E436">
        <f>IF(O4=29,P4,0)</f>
        <v>0</v>
      </c>
      <c r="F436">
        <f>IF(O5=29,P5,0)</f>
        <v>0</v>
      </c>
      <c r="G436">
        <f>IF(O6=29,P6,0)</f>
        <v>0</v>
      </c>
      <c r="H436">
        <f>IF(O7=29,P7,0)</f>
        <v>0</v>
      </c>
      <c r="I436">
        <f>IF(O8=29,P8,0)</f>
        <v>0</v>
      </c>
      <c r="J436">
        <f>IF(O9=29,P9,0)</f>
        <v>0</v>
      </c>
      <c r="K436">
        <f>IF(O10=29,P10,0)</f>
        <v>0</v>
      </c>
      <c r="L436">
        <f>IF(O11=29,P11,0)</f>
        <v>0</v>
      </c>
      <c r="M436">
        <f>IF(O12=29,P12,0)</f>
        <v>0</v>
      </c>
      <c r="N436">
        <f>IF(O13=29,P13,0)</f>
        <v>0</v>
      </c>
      <c r="O436">
        <f>IF(O14=29,P14,0)</f>
        <v>0</v>
      </c>
      <c r="P436">
        <f>IF(O15=29,P15,0)</f>
        <v>0</v>
      </c>
      <c r="Q436">
        <f>IF(O16=29,P16,0)</f>
        <v>0</v>
      </c>
      <c r="R436">
        <f>IF(O17=29,P17,0)</f>
        <v>0</v>
      </c>
      <c r="S436">
        <f>IF(O18=29,P18,0)</f>
        <v>0</v>
      </c>
      <c r="T436">
        <f>IF(O19=29,P19,0)</f>
        <v>0</v>
      </c>
      <c r="U436">
        <f>IF(O20=29,P20,0)</f>
        <v>0</v>
      </c>
      <c r="V436">
        <f>IF(O21=29,P21,0)</f>
        <v>0</v>
      </c>
      <c r="W436">
        <f>IF(O22=29,P22,0)</f>
        <v>0</v>
      </c>
      <c r="X436">
        <f>IF(O23=29,P23,0)</f>
        <v>0</v>
      </c>
      <c r="Y436">
        <f>IF(O24=29,P24,0)</f>
        <v>0</v>
      </c>
      <c r="Z436">
        <f>IF(O25=29,P25,0)</f>
        <v>0</v>
      </c>
      <c r="AA436">
        <f>IF(O26=29,P26,0)</f>
        <v>0</v>
      </c>
      <c r="AB436">
        <f>IF(O27=29,P27,0)</f>
        <v>0</v>
      </c>
      <c r="AC436">
        <f>IF(O28=29,P28,0)</f>
        <v>0</v>
      </c>
      <c r="AD436">
        <f>IF(O29=29,P29,0)</f>
        <v>0</v>
      </c>
      <c r="AE436">
        <f>IF(O30=29,P30,0)</f>
        <v>0</v>
      </c>
      <c r="AF436">
        <f>IF(O31=29,P31,0)</f>
        <v>0</v>
      </c>
      <c r="AG436">
        <f>IF(O32=29,P32,0)</f>
        <v>0</v>
      </c>
      <c r="AH436">
        <f>IF(O33=29,P33,0)</f>
        <v>0</v>
      </c>
      <c r="AI436">
        <f>IF(O34=29,P34,0)</f>
        <v>0</v>
      </c>
      <c r="AJ436">
        <f>IF(O35=29,P35,0)</f>
        <v>0</v>
      </c>
      <c r="AK436">
        <f>IF(O36=29,P36,0)</f>
        <v>0</v>
      </c>
      <c r="AL436">
        <f>IF(O37=29,P37,0)</f>
        <v>0</v>
      </c>
      <c r="AM436">
        <f>IF(O38=29,P38,0)</f>
        <v>0</v>
      </c>
      <c r="AN436">
        <f>IF(O39=29,P39,0)</f>
        <v>0</v>
      </c>
      <c r="AO436">
        <f>IF(O40=29,P40,0)</f>
        <v>0</v>
      </c>
      <c r="AP436">
        <f>IF(O41=29,P41,0)</f>
        <v>0</v>
      </c>
      <c r="AQ436">
        <f>IF(O42=29,P42,0)</f>
        <v>0</v>
      </c>
      <c r="AR436">
        <f>IF(O43=29,P43,0)</f>
        <v>0</v>
      </c>
      <c r="AS436">
        <f>IF(O44=29,P44,0)</f>
        <v>0</v>
      </c>
      <c r="AT436">
        <f>IF(O45=29,P45,0)</f>
        <v>0</v>
      </c>
      <c r="AU436">
        <f>IF(O46=29,P46,0)</f>
        <v>0</v>
      </c>
      <c r="AV436">
        <f>IF(O47=29,P47,0)</f>
        <v>0</v>
      </c>
      <c r="AW436">
        <f>IF(O48=29,P48,0)</f>
        <v>0</v>
      </c>
      <c r="AX436">
        <f>IF(O49=29,P49,0)</f>
        <v>0</v>
      </c>
      <c r="AY436">
        <f>IF(O50=29,P50,0)</f>
        <v>0</v>
      </c>
      <c r="AZ436">
        <f>IF(O51=29,P51,0)</f>
        <v>0</v>
      </c>
      <c r="BA436">
        <f>IF(O52=29,P52,0)</f>
        <v>0</v>
      </c>
      <c r="BB436">
        <f>IF(O53=29,P53,0)</f>
        <v>0</v>
      </c>
      <c r="BC436">
        <f>IF(O54=29,P54,0)</f>
        <v>0</v>
      </c>
      <c r="BD436">
        <f>IF(O55=29,P55,0)</f>
        <v>0</v>
      </c>
      <c r="BE436">
        <f>IF(O56=29,P56,0)</f>
        <v>0</v>
      </c>
      <c r="BF436">
        <f>IF(O57=29,P57,0)</f>
        <v>0</v>
      </c>
      <c r="BG436">
        <f>IF(O58=29,P58,0)</f>
        <v>0</v>
      </c>
      <c r="BH436">
        <f>IF(O59=29,P59,0)</f>
        <v>0</v>
      </c>
      <c r="BI436">
        <f>IF(O60=29,P60,0)</f>
        <v>0</v>
      </c>
      <c r="BJ436">
        <f>IF(O61=29,P61,0)</f>
        <v>0</v>
      </c>
      <c r="BK436">
        <f>IF(O62=29,P62,0)</f>
        <v>0</v>
      </c>
      <c r="BL436">
        <f>IF(O63=29,P63,0)</f>
        <v>0</v>
      </c>
      <c r="BM436">
        <f>IF(O64=29,P64,0)</f>
        <v>0</v>
      </c>
      <c r="BN436">
        <f>IF(O65=29,P65,0)</f>
        <v>0</v>
      </c>
      <c r="BO436">
        <f>IF(O66=29,P66,0)</f>
        <v>0</v>
      </c>
      <c r="BP436">
        <f>IF(O67=29,P67,0)</f>
        <v>0</v>
      </c>
      <c r="BQ436">
        <f>IF(O68=29,P68,0)</f>
        <v>0</v>
      </c>
      <c r="BR436">
        <f>IF(O69=29,P69,0)</f>
        <v>0</v>
      </c>
      <c r="BS436">
        <f>IF(O70=29,P70,0)</f>
        <v>0</v>
      </c>
      <c r="BT436">
        <f>IF(O71=29,P71,0)</f>
        <v>0</v>
      </c>
      <c r="BU436">
        <f>IF(O72=29,P72,0)</f>
        <v>0</v>
      </c>
      <c r="BV436">
        <f>IF(O73=29,P73,0)</f>
        <v>0</v>
      </c>
      <c r="BW436">
        <f>IF(O74=29,P74,0)</f>
        <v>0</v>
      </c>
      <c r="BX436">
        <f>IF(O75=29,P75,0)</f>
        <v>0</v>
      </c>
      <c r="BY436">
        <f>IF(O76=29,P76,0)</f>
        <v>0</v>
      </c>
      <c r="BZ436">
        <f>IF(O77=29,P77,0)</f>
        <v>0</v>
      </c>
      <c r="CA436">
        <f>IF(O78=29,P78,0)</f>
        <v>0</v>
      </c>
      <c r="CB436">
        <f>IF(O79=29,P79,0)</f>
        <v>0</v>
      </c>
      <c r="CC436">
        <f>IF(O80=29,P80,0)</f>
        <v>0</v>
      </c>
      <c r="CD436">
        <f>IF(O81=29,P81,0)</f>
        <v>0</v>
      </c>
      <c r="CE436">
        <f>IF(O82=29,P82,0)</f>
        <v>0</v>
      </c>
      <c r="CF436">
        <f>IF(O83=29,P83,0)</f>
        <v>0</v>
      </c>
      <c r="CG436">
        <f>IF(O84=29,P84,0)</f>
        <v>0</v>
      </c>
      <c r="CH436">
        <f>IF(O85=29,P85,0)</f>
        <v>0</v>
      </c>
      <c r="CI436">
        <f>IF(O86=29,P86,0)</f>
        <v>0</v>
      </c>
      <c r="CJ436">
        <f>IF(O87=29,P87,0)</f>
        <v>0</v>
      </c>
      <c r="CK436">
        <f>IF(O88=29,P88,0)</f>
        <v>0</v>
      </c>
      <c r="CL436">
        <f>IF(O89=29,P89,0)</f>
        <v>0</v>
      </c>
      <c r="CM436">
        <f>IF(O90=29,P90,0)</f>
        <v>0</v>
      </c>
      <c r="CN436">
        <f>IF(O91=29,P91,0)</f>
        <v>0</v>
      </c>
      <c r="CO436">
        <f>IF(O92=29,P92,0)</f>
        <v>0</v>
      </c>
      <c r="CP436">
        <f>IF(O93=29,P93,0)</f>
        <v>0</v>
      </c>
      <c r="CQ436">
        <f>IF(O94=29,P94,0)</f>
        <v>0</v>
      </c>
      <c r="CR436">
        <f>IF(O95=29,P95,0)</f>
        <v>0</v>
      </c>
      <c r="CS436">
        <f>IF(O96=29,P96,0)</f>
        <v>0</v>
      </c>
      <c r="CT436">
        <f>IF(O97=29,P97,0)</f>
        <v>0</v>
      </c>
      <c r="CU436">
        <f>IF(O98=29,P98,0)</f>
        <v>0</v>
      </c>
      <c r="CV436">
        <f>IF(O99=29,P99,0)</f>
        <v>0</v>
      </c>
      <c r="CW436">
        <f>IF(O100=29,P100,0)</f>
        <v>0</v>
      </c>
      <c r="CX436">
        <f>IF(O101=29,P101,0)</f>
        <v>0</v>
      </c>
      <c r="CY436">
        <f>IF(O102=29,P102,0)</f>
        <v>0</v>
      </c>
      <c r="CZ436">
        <f>IF(O103=29,P103,0)</f>
        <v>0</v>
      </c>
      <c r="DA436">
        <f>IF(O104=29,P104,0)</f>
        <v>0</v>
      </c>
      <c r="DB436">
        <f>IF(O105=29,P105,0)</f>
        <v>0</v>
      </c>
      <c r="DC436">
        <f>IF(O106=29,P106,0)</f>
        <v>0</v>
      </c>
      <c r="DD436">
        <f>IF(O107=29,P107,0)</f>
        <v>0</v>
      </c>
      <c r="DE436">
        <f>IF(O108=29,P108,0)</f>
        <v>0</v>
      </c>
      <c r="DF436">
        <f>IF(O109=29,P109,0)</f>
        <v>0</v>
      </c>
      <c r="DG436">
        <f>IF(O110=29,P110,0)</f>
        <v>0</v>
      </c>
      <c r="DH436">
        <f>IF(O111=29,P111,0)</f>
        <v>0</v>
      </c>
      <c r="DI436">
        <f>IF(O112=29,P112,0)</f>
        <v>0</v>
      </c>
      <c r="DJ436">
        <f>IF(O113=29,P113,0)</f>
        <v>0</v>
      </c>
      <c r="DK436">
        <f>IF(O114=29,P114,0)</f>
        <v>0</v>
      </c>
      <c r="DL436">
        <f>IF(O115=29,P115,0)</f>
        <v>0</v>
      </c>
      <c r="DM436">
        <f>IF(O116=29,P116,0)</f>
        <v>0</v>
      </c>
      <c r="DN436">
        <f>IF(O117=29,P117,0)</f>
        <v>0</v>
      </c>
      <c r="DO436">
        <f>IF(O118=29,P118,0)</f>
        <v>0</v>
      </c>
      <c r="DP436">
        <f>IF(O119=29,P119,0)</f>
        <v>0</v>
      </c>
      <c r="DQ436">
        <f>IF(O120=29,P120,0)</f>
        <v>0</v>
      </c>
      <c r="DR436">
        <f>IF(O121=29,P121,0)</f>
        <v>0</v>
      </c>
      <c r="DS436">
        <f>IF(O122=29,P122,0)</f>
        <v>0</v>
      </c>
      <c r="DT436">
        <f>IF(O123=29,P123,0)</f>
        <v>0</v>
      </c>
      <c r="DU436">
        <f>IF(O124=29,P124,0)</f>
        <v>0</v>
      </c>
      <c r="DV436">
        <f>IF(O125=29,P125,0)</f>
        <v>0</v>
      </c>
      <c r="DW436">
        <f>IF(O126=29,P126,0)</f>
        <v>0</v>
      </c>
      <c r="DX436">
        <f>IF(O127=29,P127,0)</f>
        <v>0</v>
      </c>
      <c r="DY436">
        <f>IF(O128=29,P128,0)</f>
        <v>0</v>
      </c>
      <c r="DZ436" s="289">
        <f>SUM(B436:DY436)</f>
        <v>0</v>
      </c>
    </row>
    <row r="437" spans="1:130" ht="18" customHeight="1" hidden="1" thickBot="1" thickTop="1">
      <c r="A437" s="261" t="s">
        <v>93</v>
      </c>
      <c r="B437">
        <f>IF(O1=30,P1,0)</f>
        <v>0</v>
      </c>
      <c r="C437">
        <f>IF(O2=30,P2,0)</f>
        <v>0</v>
      </c>
      <c r="D437">
        <f>IF(O3=30,P3,0)</f>
        <v>0</v>
      </c>
      <c r="E437">
        <f>IF(O4=30,P4,0)</f>
        <v>0</v>
      </c>
      <c r="F437">
        <f>IF(O5=30,P5,0)</f>
        <v>0</v>
      </c>
      <c r="G437">
        <f>IF(O6=30,P6,0)</f>
        <v>0</v>
      </c>
      <c r="H437">
        <f>IF(O7=30,P7,0)</f>
        <v>0</v>
      </c>
      <c r="I437">
        <f>IF(O8=30,P8,0)</f>
        <v>0</v>
      </c>
      <c r="J437">
        <f>IF(O9=30,P9,0)</f>
        <v>0</v>
      </c>
      <c r="K437">
        <f>IF(O10=30,P10,0)</f>
        <v>0</v>
      </c>
      <c r="L437">
        <f>IF(O11=30,P11,0)</f>
        <v>0</v>
      </c>
      <c r="M437">
        <f>IF(O12=30,P12,0)</f>
        <v>0</v>
      </c>
      <c r="N437">
        <f>IF(O13=30,P13,0)</f>
        <v>0</v>
      </c>
      <c r="O437">
        <f>IF(O14=30,P14,0)</f>
        <v>0</v>
      </c>
      <c r="P437">
        <f>IF(O15=30,P15,0)</f>
        <v>0</v>
      </c>
      <c r="Q437">
        <f>IF(O16=30,P16,0)</f>
        <v>0</v>
      </c>
      <c r="R437">
        <f>IF(O17=30,P17,0)</f>
        <v>0</v>
      </c>
      <c r="S437">
        <f>IF(O18=30,P18,0)</f>
        <v>0</v>
      </c>
      <c r="T437">
        <f>IF(O19=30,P19,0)</f>
        <v>0</v>
      </c>
      <c r="U437">
        <f>IF(O20=30,P20,0)</f>
        <v>0</v>
      </c>
      <c r="V437">
        <f>IF(O21=30,P21,0)</f>
        <v>0</v>
      </c>
      <c r="W437">
        <f>IF(O22=30,P22,0)</f>
        <v>0</v>
      </c>
      <c r="X437">
        <f>IF(O23=30,P23,0)</f>
        <v>0</v>
      </c>
      <c r="Y437">
        <f>IF(O24=30,P24,0)</f>
        <v>0</v>
      </c>
      <c r="Z437">
        <f>IF(O25=30,P25,0)</f>
        <v>0</v>
      </c>
      <c r="AA437">
        <f>IF(O26=30,P26,0)</f>
        <v>0</v>
      </c>
      <c r="AB437">
        <f>IF(O27=30,P27,0)</f>
        <v>0</v>
      </c>
      <c r="AC437">
        <f>IF(O28=30,P28,0)</f>
        <v>0</v>
      </c>
      <c r="AD437">
        <f>IF(O29=30,P29,0)</f>
        <v>0</v>
      </c>
      <c r="AE437">
        <f>IF(O30=30,P30,0)</f>
        <v>0</v>
      </c>
      <c r="AF437">
        <f>IF(O31=30,P31,0)</f>
        <v>0</v>
      </c>
      <c r="AG437">
        <f>IF(O32=30,P32,0)</f>
        <v>0</v>
      </c>
      <c r="AH437">
        <f>IF(O33=30,P33,0)</f>
        <v>0</v>
      </c>
      <c r="AI437">
        <f>IF(O34=30,P34,0)</f>
        <v>0</v>
      </c>
      <c r="AJ437">
        <f>IF(O35=30,P35,0)</f>
        <v>0</v>
      </c>
      <c r="AK437">
        <f>IF(O36=30,P36,0)</f>
        <v>0</v>
      </c>
      <c r="AL437">
        <f>IF(O37=30,P37,0)</f>
        <v>0</v>
      </c>
      <c r="AM437">
        <f>IF(O38=30,P38,0)</f>
        <v>0</v>
      </c>
      <c r="AN437">
        <f>IF(O39=30,P39,0)</f>
        <v>0</v>
      </c>
      <c r="AO437">
        <f>IF(O40=30,P40,0)</f>
        <v>0</v>
      </c>
      <c r="AP437">
        <f>IF(O41=30,P41,0)</f>
        <v>0</v>
      </c>
      <c r="AQ437">
        <f>IF(O42=30,P42,0)</f>
        <v>0</v>
      </c>
      <c r="AR437">
        <f>IF(O43=30,P43,0)</f>
        <v>0</v>
      </c>
      <c r="AS437">
        <f>IF(O44=30,P44,0)</f>
        <v>0</v>
      </c>
      <c r="AT437">
        <f>IF(O45=30,P45,0)</f>
        <v>0</v>
      </c>
      <c r="AU437">
        <f>IF(O46=30,P46,0)</f>
        <v>0</v>
      </c>
      <c r="AV437">
        <f>IF(O47=30,P47,0)</f>
        <v>0</v>
      </c>
      <c r="AW437">
        <f>IF(O48=30,P48,0)</f>
        <v>0</v>
      </c>
      <c r="AX437">
        <f>IF(O49=30,P49,0)</f>
        <v>0</v>
      </c>
      <c r="AY437">
        <f>IF(O50=30,P50,0)</f>
        <v>0</v>
      </c>
      <c r="AZ437">
        <f>IF(O51=30,P51,0)</f>
        <v>0</v>
      </c>
      <c r="BA437">
        <f>IF(O52=30,P52,0)</f>
        <v>0</v>
      </c>
      <c r="BB437">
        <f>IF(O53=30,P53,0)</f>
        <v>0</v>
      </c>
      <c r="BC437">
        <f>IF(O54=30,P54,0)</f>
        <v>0</v>
      </c>
      <c r="BD437">
        <f>IF(O55=30,P55,0)</f>
        <v>0</v>
      </c>
      <c r="BE437">
        <f>IF(O56=30,P56,0)</f>
        <v>0</v>
      </c>
      <c r="BF437">
        <f>IF(O57=30,P57,0)</f>
        <v>0</v>
      </c>
      <c r="BG437">
        <f>IF(O58=30,P58,0)</f>
        <v>0</v>
      </c>
      <c r="BH437">
        <f>IF(O59=30,P59,0)</f>
        <v>0</v>
      </c>
      <c r="BI437">
        <f>IF(O60=30,P60,0)</f>
        <v>0</v>
      </c>
      <c r="BJ437">
        <f>IF(O61=30,P61,0)</f>
        <v>0</v>
      </c>
      <c r="BK437">
        <f>IF(O62=30,P62,0)</f>
        <v>0</v>
      </c>
      <c r="BL437">
        <f>IF(O63=30,P63,0)</f>
        <v>0</v>
      </c>
      <c r="BM437">
        <f>IF(O64=30,P64,0)</f>
        <v>0</v>
      </c>
      <c r="BN437">
        <f>IF(O65=30,P65,0)</f>
        <v>0</v>
      </c>
      <c r="BO437">
        <f>IF(O66=30,P66,0)</f>
        <v>0</v>
      </c>
      <c r="BP437">
        <f>IF(O67=30,P67,0)</f>
        <v>0</v>
      </c>
      <c r="BQ437">
        <f>IF(O68=30,P68,0)</f>
        <v>0</v>
      </c>
      <c r="BR437">
        <f>IF(O69=30,P69,0)</f>
        <v>0</v>
      </c>
      <c r="BS437">
        <f>IF(O70=30,P70,0)</f>
        <v>0</v>
      </c>
      <c r="BT437">
        <f>IF(O71=30,P71,0)</f>
        <v>0</v>
      </c>
      <c r="BU437">
        <f>IF(O72=30,P72,0)</f>
        <v>0</v>
      </c>
      <c r="BV437">
        <f>IF(O73=30,P73,0)</f>
        <v>0</v>
      </c>
      <c r="BW437">
        <f>IF(O74=30,P74,0)</f>
        <v>0</v>
      </c>
      <c r="BX437">
        <f>IF(O75=30,P75,0)</f>
        <v>0</v>
      </c>
      <c r="BY437">
        <f>IF(O76=30,P76,0)</f>
        <v>0</v>
      </c>
      <c r="BZ437">
        <f>IF(O77=30,P77,0)</f>
        <v>0</v>
      </c>
      <c r="CA437">
        <f>IF(O78=30,P78,0)</f>
        <v>0</v>
      </c>
      <c r="CB437">
        <f>IF(O79=30,P79,0)</f>
        <v>0</v>
      </c>
      <c r="CC437">
        <f>IF(O80=30,P80,0)</f>
        <v>0</v>
      </c>
      <c r="CD437">
        <f>IF(O81=30,P81,0)</f>
        <v>0</v>
      </c>
      <c r="CE437">
        <f>IF(O82=30,P82,0)</f>
        <v>0</v>
      </c>
      <c r="CF437">
        <f>IF(O83=30,P83,0)</f>
        <v>0</v>
      </c>
      <c r="CG437">
        <f>IF(O84=30,P84,0)</f>
        <v>0</v>
      </c>
      <c r="CH437">
        <f>IF(O85=30,P85,0)</f>
        <v>0</v>
      </c>
      <c r="CI437">
        <f>IF(O86=30,P86,0)</f>
        <v>0</v>
      </c>
      <c r="CJ437">
        <f>IF(O87=30,P87,0)</f>
        <v>0</v>
      </c>
      <c r="CK437">
        <f>IF(O88=30,P88,0)</f>
        <v>0</v>
      </c>
      <c r="CL437">
        <f>IF(O89=30,P89,0)</f>
        <v>0</v>
      </c>
      <c r="CM437">
        <f>IF(O90=30,P90,0)</f>
        <v>0</v>
      </c>
      <c r="CN437">
        <f>IF(O91=30,P91,0)</f>
        <v>0</v>
      </c>
      <c r="CO437">
        <f>IF(O92=30,P92,0)</f>
        <v>0</v>
      </c>
      <c r="CP437">
        <f>IF(O93=30,P93,0)</f>
        <v>0</v>
      </c>
      <c r="CQ437">
        <f>IF(O94=30,P94,0)</f>
        <v>0</v>
      </c>
      <c r="CR437">
        <f>IF(O95=30,P95,0)</f>
        <v>0</v>
      </c>
      <c r="CS437">
        <f>IF(O96=30,P96,0)</f>
        <v>0</v>
      </c>
      <c r="CT437">
        <f>IF(O97=30,P97,0)</f>
        <v>0</v>
      </c>
      <c r="CU437">
        <f>IF(O98=30,P98,0)</f>
        <v>0</v>
      </c>
      <c r="CV437">
        <f>IF(O99=30,P99,0)</f>
        <v>0</v>
      </c>
      <c r="CW437">
        <f>IF(O100=30,P100,0)</f>
        <v>0</v>
      </c>
      <c r="CX437">
        <f>IF(O101=30,P101,0)</f>
        <v>0</v>
      </c>
      <c r="CY437">
        <f>IF(O102=30,P102,0)</f>
        <v>0</v>
      </c>
      <c r="CZ437">
        <f>IF(O103=30,P103,0)</f>
        <v>0</v>
      </c>
      <c r="DA437">
        <f>IF(O104=30,P104,0)</f>
        <v>0</v>
      </c>
      <c r="DB437">
        <f>IF(O105=30,P105,0)</f>
        <v>0</v>
      </c>
      <c r="DC437">
        <f>IF(O106=30,P106,0)</f>
        <v>0</v>
      </c>
      <c r="DD437">
        <f>IF(O107=30,P107,0)</f>
        <v>0</v>
      </c>
      <c r="DE437">
        <f>IF(O108=30,P108,0)</f>
        <v>0</v>
      </c>
      <c r="DF437">
        <f>IF(O109=30,P109,0)</f>
        <v>0</v>
      </c>
      <c r="DG437">
        <f>IF(O110=30,P110,0)</f>
        <v>0</v>
      </c>
      <c r="DH437">
        <f>IF(O111=30,P111,0)</f>
        <v>0</v>
      </c>
      <c r="DI437">
        <f>IF(O112=30,P112,0)</f>
        <v>0</v>
      </c>
      <c r="DJ437">
        <f>IF(O113=30,P113,0)</f>
        <v>0</v>
      </c>
      <c r="DK437">
        <f>IF(O114=30,P114,0)</f>
        <v>0</v>
      </c>
      <c r="DL437">
        <f>IF(O115=30,P115,0)</f>
        <v>0</v>
      </c>
      <c r="DM437">
        <f>IF(O116=30,P116,0)</f>
        <v>0</v>
      </c>
      <c r="DN437">
        <f>IF(O117=30,P117,0)</f>
        <v>0</v>
      </c>
      <c r="DO437">
        <f>IF(O118=30,P118,0)</f>
        <v>0</v>
      </c>
      <c r="DP437">
        <f>IF(O119=30,P119,0)</f>
        <v>0</v>
      </c>
      <c r="DQ437">
        <f>IF(O120=30,P120,0)</f>
        <v>0</v>
      </c>
      <c r="DR437">
        <f>IF(O121=30,P121,0)</f>
        <v>0</v>
      </c>
      <c r="DS437">
        <f>IF(O122=30,P122,0)</f>
        <v>0</v>
      </c>
      <c r="DT437">
        <f>IF(O123=30,P123,0)</f>
        <v>0</v>
      </c>
      <c r="DU437">
        <f>IF(O124=30,P124,0)</f>
        <v>0</v>
      </c>
      <c r="DV437">
        <f>IF(O125=30,P125,0)</f>
        <v>0</v>
      </c>
      <c r="DW437">
        <f>IF(O126=30,P126,0)</f>
        <v>0</v>
      </c>
      <c r="DX437">
        <f>IF(O127=30,P127,0)</f>
        <v>0</v>
      </c>
      <c r="DY437">
        <f>IF(O128=30,P128,0)</f>
        <v>0</v>
      </c>
      <c r="DZ437" s="289">
        <f>SUM(B437:DY437)</f>
        <v>0</v>
      </c>
    </row>
    <row r="438" spans="1:130" ht="18" customHeight="1" hidden="1" thickBot="1" thickTop="1">
      <c r="A438" s="252" t="s">
        <v>82</v>
      </c>
      <c r="B438">
        <f>IF(O1=31,P1,0)</f>
        <v>0</v>
      </c>
      <c r="C438">
        <f>IF(O2=31,P2,0)</f>
        <v>0</v>
      </c>
      <c r="D438">
        <f>IF(O3=31,P3,0)</f>
        <v>0</v>
      </c>
      <c r="E438">
        <f>IF(O4=31,P4,0)</f>
        <v>0</v>
      </c>
      <c r="F438">
        <f>IF(O5=31,P5,0)</f>
        <v>0</v>
      </c>
      <c r="G438">
        <f>IF(O6=31,P6,0)</f>
        <v>0</v>
      </c>
      <c r="H438">
        <f>IF(O7=31,P7,0)</f>
        <v>0</v>
      </c>
      <c r="I438">
        <f>IF(O8=31,P8,0)</f>
        <v>0</v>
      </c>
      <c r="J438">
        <f>IF(O9=31,P9,0)</f>
        <v>0</v>
      </c>
      <c r="K438">
        <f>IF(O10=31,P10,0)</f>
        <v>0</v>
      </c>
      <c r="L438">
        <f>IF(O11=31,P11,0)</f>
        <v>0</v>
      </c>
      <c r="M438">
        <f>IF(O12=31,P12,0)</f>
        <v>0</v>
      </c>
      <c r="N438">
        <f>IF(O13=31,P13,0)</f>
        <v>0</v>
      </c>
      <c r="O438">
        <f>IF(O14=31,P14,0)</f>
        <v>0</v>
      </c>
      <c r="P438">
        <f>IF(O15=31,P15,0)</f>
        <v>0</v>
      </c>
      <c r="Q438">
        <f>IF(O16=31,P16,0)</f>
        <v>0</v>
      </c>
      <c r="R438">
        <f>IF(O17=31,P17,0)</f>
        <v>0</v>
      </c>
      <c r="S438">
        <f>IF(O18=31,P18,0)</f>
        <v>0</v>
      </c>
      <c r="T438">
        <f>IF(O19=31,P19,0)</f>
        <v>0</v>
      </c>
      <c r="U438">
        <f>IF(O20=31,P20,0)</f>
        <v>0</v>
      </c>
      <c r="V438">
        <f>IF(O21=31,P21,0)</f>
        <v>0</v>
      </c>
      <c r="W438">
        <f>IF(O22=31,P22,0)</f>
        <v>0</v>
      </c>
      <c r="X438">
        <f>IF(O23=31,P23,0)</f>
        <v>0</v>
      </c>
      <c r="Y438">
        <f>IF(O24=31,P24,0)</f>
        <v>0</v>
      </c>
      <c r="Z438">
        <f>IF(O25=31,P25,0)</f>
        <v>0</v>
      </c>
      <c r="AA438">
        <f>IF(O26=31,P26,0)</f>
        <v>0</v>
      </c>
      <c r="AB438">
        <f>IF(O27=31,P27,0)</f>
        <v>0</v>
      </c>
      <c r="AC438">
        <f>IF(O28=31,P28,0)</f>
        <v>0</v>
      </c>
      <c r="AD438">
        <f>IF(O29=31,P29,0)</f>
        <v>0</v>
      </c>
      <c r="AE438">
        <f>IF(O30=31,P30,0)</f>
        <v>0</v>
      </c>
      <c r="AF438">
        <f>IF(O31=31,P31,0)</f>
        <v>0</v>
      </c>
      <c r="AG438">
        <f>IF(O32=31,P32,0)</f>
        <v>0</v>
      </c>
      <c r="AH438">
        <f>IF(O33=31,P33,0)</f>
        <v>0</v>
      </c>
      <c r="AI438">
        <f>IF(O34=31,P34,0)</f>
        <v>0</v>
      </c>
      <c r="AJ438">
        <f>IF(O35=31,P35,0)</f>
        <v>0</v>
      </c>
      <c r="AK438">
        <f>IF(O36=31,P36,0)</f>
        <v>0</v>
      </c>
      <c r="AL438">
        <f>IF(O37=31,P37,0)</f>
        <v>0</v>
      </c>
      <c r="AM438">
        <f>IF(O38=31,P38,0)</f>
        <v>0</v>
      </c>
      <c r="AN438">
        <f>IF(O39=31,P39,0)</f>
        <v>0</v>
      </c>
      <c r="AO438">
        <f>IF(O40=31,P40,0)</f>
        <v>0</v>
      </c>
      <c r="AP438">
        <f>IF(O41=31,P41,0)</f>
        <v>0</v>
      </c>
      <c r="AQ438">
        <f>IF(O42=31,P42,0)</f>
        <v>0</v>
      </c>
      <c r="AR438">
        <f>IF(O43=31,P43,0)</f>
        <v>0</v>
      </c>
      <c r="AS438">
        <f>IF(O44=31,P44,0)</f>
        <v>0</v>
      </c>
      <c r="AT438">
        <f>IF(O45=31,P45,0)</f>
        <v>0</v>
      </c>
      <c r="AU438">
        <f>IF(O46=31,P46,0)</f>
        <v>0</v>
      </c>
      <c r="AV438">
        <f>IF(O47=31,P47,0)</f>
        <v>0</v>
      </c>
      <c r="AW438">
        <f>IF(O48=31,P48,0)</f>
        <v>0</v>
      </c>
      <c r="AX438">
        <f>IF(O49=31,P49,0)</f>
        <v>0</v>
      </c>
      <c r="AY438">
        <f>IF(O50=31,P50,0)</f>
        <v>0</v>
      </c>
      <c r="AZ438">
        <f>IF(O51=31,P51,0)</f>
        <v>0</v>
      </c>
      <c r="BA438">
        <f>IF(O52=31,P52,0)</f>
        <v>0</v>
      </c>
      <c r="BB438">
        <f>IF(O53=31,P53,0)</f>
        <v>0</v>
      </c>
      <c r="BC438">
        <f>IF(O54=31,P54,0)</f>
        <v>0</v>
      </c>
      <c r="BD438">
        <f>IF(O55=31,P55,0)</f>
        <v>0</v>
      </c>
      <c r="BE438">
        <f>IF(O56=31,P56,0)</f>
        <v>0</v>
      </c>
      <c r="BF438">
        <f>IF(O57=31,P57,0)</f>
        <v>0</v>
      </c>
      <c r="BG438">
        <f>IF(O58=31,P58,0)</f>
        <v>0</v>
      </c>
      <c r="BH438">
        <f>IF(O59=31,P59,0)</f>
        <v>0</v>
      </c>
      <c r="BI438">
        <f>IF(O60=31,P60,0)</f>
        <v>0</v>
      </c>
      <c r="BJ438">
        <f>IF(O61=31,P61,0)</f>
        <v>0</v>
      </c>
      <c r="BK438">
        <f>IF(O62=31,P62,0)</f>
        <v>0</v>
      </c>
      <c r="BL438">
        <f>IF(O63=31,P63,0)</f>
        <v>0</v>
      </c>
      <c r="BM438">
        <f>IF(O64=31,P64,0)</f>
        <v>0</v>
      </c>
      <c r="BN438">
        <f>IF(O65=31,P65,0)</f>
        <v>0</v>
      </c>
      <c r="BO438">
        <f>IF(O66=31,P66,0)</f>
        <v>0</v>
      </c>
      <c r="BP438">
        <f>IF(O67=31,P67,0)</f>
        <v>0</v>
      </c>
      <c r="BQ438">
        <f>IF(O68=31,P68,0)</f>
        <v>0</v>
      </c>
      <c r="BR438">
        <f>IF(O69=31,P69,0)</f>
        <v>0</v>
      </c>
      <c r="BS438">
        <f>IF(O70=31,P70,0)</f>
        <v>0</v>
      </c>
      <c r="BT438">
        <f>IF(O71=31,P71,0)</f>
        <v>0</v>
      </c>
      <c r="BU438">
        <f>IF(O72=31,P72,0)</f>
        <v>0</v>
      </c>
      <c r="BV438">
        <f>IF(O73=31,P73,0)</f>
        <v>0</v>
      </c>
      <c r="BW438">
        <f>IF(O74=31,P74,0)</f>
        <v>0</v>
      </c>
      <c r="BX438">
        <f>IF(O75=31,P75,0)</f>
        <v>0</v>
      </c>
      <c r="BY438">
        <f>IF(O76=31,P76,0)</f>
        <v>0</v>
      </c>
      <c r="BZ438">
        <f>IF(O77=31,P77,0)</f>
        <v>0</v>
      </c>
      <c r="CA438">
        <f>IF(O78=31,P78,0)</f>
        <v>0</v>
      </c>
      <c r="CB438">
        <f>IF(O79=31,P79,0)</f>
        <v>0</v>
      </c>
      <c r="CC438">
        <f>IF(O80=31,P80,0)</f>
        <v>0</v>
      </c>
      <c r="CD438">
        <f>IF(O81=31,P81,0)</f>
        <v>0</v>
      </c>
      <c r="CE438">
        <f>IF(O82=31,P82,0)</f>
        <v>0</v>
      </c>
      <c r="CF438">
        <f>IF(O83=31,P83,0)</f>
        <v>0</v>
      </c>
      <c r="CG438">
        <f>IF(O84=31,P84,0)</f>
        <v>0</v>
      </c>
      <c r="CH438">
        <f>IF(O85=31,P85,0)</f>
        <v>0</v>
      </c>
      <c r="CI438">
        <f>IF(O86=31,P86,0)</f>
        <v>0</v>
      </c>
      <c r="CJ438">
        <f>IF(O87=31,P87,0)</f>
        <v>0</v>
      </c>
      <c r="CK438">
        <f>IF(O88=31,P88,0)</f>
        <v>0</v>
      </c>
      <c r="CL438">
        <f>IF(O89=31,P89,0)</f>
        <v>0</v>
      </c>
      <c r="CM438">
        <f>IF(O90=31,P90,0)</f>
        <v>0</v>
      </c>
      <c r="CN438">
        <f>IF(O91=31,P91,0)</f>
        <v>0</v>
      </c>
      <c r="CO438">
        <f>IF(O92=31,P92,0)</f>
        <v>0</v>
      </c>
      <c r="CP438">
        <f>IF(O93=31,P93,0)</f>
        <v>0</v>
      </c>
      <c r="CQ438">
        <f>IF(O94=31,P94,0)</f>
        <v>0</v>
      </c>
      <c r="CR438">
        <f>IF(O95=31,P95,0)</f>
        <v>0</v>
      </c>
      <c r="CS438">
        <f>IF(O96=31,P96,0)</f>
        <v>0</v>
      </c>
      <c r="CT438">
        <f>IF(O97=31,P97,0)</f>
        <v>0</v>
      </c>
      <c r="CU438">
        <f>IF(O98=31,P98,0)</f>
        <v>0</v>
      </c>
      <c r="CV438">
        <f>IF(O99=31,P99,0)</f>
        <v>0</v>
      </c>
      <c r="CW438">
        <f>IF(O100=31,P100,0)</f>
        <v>0</v>
      </c>
      <c r="CX438">
        <f>IF(O101=31,P101,0)</f>
        <v>0</v>
      </c>
      <c r="CY438">
        <f>IF(O102=31,P102,0)</f>
        <v>0</v>
      </c>
      <c r="CZ438">
        <f>IF(O103=31,P103,0)</f>
        <v>0</v>
      </c>
      <c r="DA438">
        <f>IF(O104=31,P104,0)</f>
        <v>0</v>
      </c>
      <c r="DB438">
        <f>IF(O105=31,P105,0)</f>
        <v>0</v>
      </c>
      <c r="DC438">
        <f>IF(O106=31,P106,0)</f>
        <v>0</v>
      </c>
      <c r="DD438">
        <f>IF(O107=31,P107,0)</f>
        <v>0</v>
      </c>
      <c r="DE438">
        <f>IF(O108=31,P108,0)</f>
        <v>0</v>
      </c>
      <c r="DF438">
        <f>IF(O109=31,P109,0)</f>
        <v>0</v>
      </c>
      <c r="DG438">
        <f>IF(O110=31,P110,0)</f>
        <v>0</v>
      </c>
      <c r="DH438">
        <f>IF(O111=31,P111,0)</f>
        <v>0</v>
      </c>
      <c r="DI438">
        <f>IF(O112=31,P112,0)</f>
        <v>0</v>
      </c>
      <c r="DJ438">
        <f>IF(O113=31,P113,0)</f>
        <v>0</v>
      </c>
      <c r="DK438">
        <f>IF(O114=31,P114,0)</f>
        <v>0</v>
      </c>
      <c r="DL438">
        <f>IF(O115=31,P115,0)</f>
        <v>0</v>
      </c>
      <c r="DM438">
        <f>IF(O116=31,P116,0)</f>
        <v>0</v>
      </c>
      <c r="DN438">
        <f>IF(O117=31,P117,0)</f>
        <v>0</v>
      </c>
      <c r="DO438">
        <f>IF(O118=31,P118,0)</f>
        <v>0</v>
      </c>
      <c r="DP438">
        <f>IF(O119=31,P119,0)</f>
        <v>0</v>
      </c>
      <c r="DQ438">
        <f>IF(O120=31,P120,0)</f>
        <v>0</v>
      </c>
      <c r="DR438">
        <f>IF(O121=31,P121,0)</f>
        <v>0</v>
      </c>
      <c r="DS438">
        <f>IF(O122=31,P122,0)</f>
        <v>0</v>
      </c>
      <c r="DT438">
        <f>IF(O123=31,P123,0)</f>
        <v>0</v>
      </c>
      <c r="DU438">
        <f>IF(O124=31,P124,0)</f>
        <v>0</v>
      </c>
      <c r="DV438">
        <f>IF(O125=31,P125,0)</f>
        <v>0</v>
      </c>
      <c r="DW438">
        <f>IF(O126=31,P126,0)</f>
        <v>0</v>
      </c>
      <c r="DX438">
        <f>IF(O127=31,P127,0)</f>
        <v>0</v>
      </c>
      <c r="DY438">
        <f>IF(O128=31,P128,0)</f>
        <v>0</v>
      </c>
      <c r="DZ438" s="289">
        <f>SUM(B438:DY438)</f>
        <v>0</v>
      </c>
    </row>
    <row r="439" spans="1:130" ht="18" customHeight="1" hidden="1" thickBot="1" thickTop="1">
      <c r="A439" s="252" t="s">
        <v>96</v>
      </c>
      <c r="B439">
        <f>IF(O1=32,P1,0)</f>
        <v>0</v>
      </c>
      <c r="C439">
        <f>IF(O2=32,P2,0)</f>
        <v>0</v>
      </c>
      <c r="D439">
        <f>IF(O3=32,P3,0)</f>
        <v>0</v>
      </c>
      <c r="E439">
        <f>IF(O4=32,P4,0)</f>
        <v>0</v>
      </c>
      <c r="F439">
        <f>IF(O5=32,P5,0)</f>
        <v>0</v>
      </c>
      <c r="G439">
        <f>IF(O6=32,P6,0)</f>
        <v>0</v>
      </c>
      <c r="H439">
        <f>IF(O7=32,P7,0)</f>
        <v>0</v>
      </c>
      <c r="I439">
        <f>IF(O8=32,P8,0)</f>
        <v>0</v>
      </c>
      <c r="J439">
        <f>IF(O9=32,P9,0)</f>
        <v>0</v>
      </c>
      <c r="K439">
        <f>IF(O10=32,P10,0)</f>
        <v>0</v>
      </c>
      <c r="L439">
        <f>IF(O11=32,P11,0)</f>
        <v>0</v>
      </c>
      <c r="M439">
        <f>IF(O12=32,P12,0)</f>
        <v>0</v>
      </c>
      <c r="N439">
        <f>IF(O13=32,P13,0)</f>
        <v>0</v>
      </c>
      <c r="O439">
        <f>IF(O14=32,P14,0)</f>
        <v>0</v>
      </c>
      <c r="P439">
        <f>IF(O15=32,P15,0)</f>
        <v>0</v>
      </c>
      <c r="Q439">
        <f>IF(O16=32,P16,0)</f>
        <v>0</v>
      </c>
      <c r="R439">
        <f>IF(O17=32,P17,0)</f>
        <v>0</v>
      </c>
      <c r="S439">
        <f>IF(O18=32,P18,0)</f>
        <v>0</v>
      </c>
      <c r="T439">
        <f>IF(O19=32,P19,0)</f>
        <v>0</v>
      </c>
      <c r="U439">
        <f>IF(O20=32,P20,0)</f>
        <v>0</v>
      </c>
      <c r="V439">
        <f>IF(O21=32,P21,0)</f>
        <v>0</v>
      </c>
      <c r="W439">
        <f>IF(O22=32,P22,0)</f>
        <v>0</v>
      </c>
      <c r="X439">
        <f>IF(O23=32,P23,0)</f>
        <v>0</v>
      </c>
      <c r="Y439">
        <f>IF(O24=32,P24,0)</f>
        <v>0</v>
      </c>
      <c r="Z439">
        <f>IF(O25=32,P25,0)</f>
        <v>0</v>
      </c>
      <c r="AA439">
        <f>IF(O26=32,P26,0)</f>
        <v>0</v>
      </c>
      <c r="AB439">
        <f>IF(O27=32,P27,0)</f>
        <v>0</v>
      </c>
      <c r="AC439">
        <f>IF(O28=32,P28,0)</f>
        <v>0</v>
      </c>
      <c r="AD439">
        <f>IF(O29=32,P29,0)</f>
        <v>0</v>
      </c>
      <c r="AE439">
        <f>IF(O30=32,P30,0)</f>
        <v>0</v>
      </c>
      <c r="AF439">
        <f>IF(O31=32,P31,0)</f>
        <v>0</v>
      </c>
      <c r="AG439">
        <f>IF(O32=32,P32,0)</f>
        <v>0</v>
      </c>
      <c r="AH439">
        <f>IF(O33=32,P33,0)</f>
        <v>0</v>
      </c>
      <c r="AI439">
        <f>IF(O34=32,P34,0)</f>
        <v>0</v>
      </c>
      <c r="AJ439">
        <f>IF(O35=32,P35,0)</f>
        <v>0</v>
      </c>
      <c r="AK439">
        <f>IF(O36=32,P36,0)</f>
        <v>0</v>
      </c>
      <c r="AL439">
        <f>IF(O37=32,P37,0)</f>
        <v>0</v>
      </c>
      <c r="AM439">
        <f>IF(O38=32,P38,0)</f>
        <v>0</v>
      </c>
      <c r="AN439">
        <f>IF(O39=32,P39,0)</f>
        <v>0</v>
      </c>
      <c r="AO439">
        <f>IF(O40=32,P40,0)</f>
        <v>0</v>
      </c>
      <c r="AP439">
        <f>IF(O41=32,P41,0)</f>
        <v>0</v>
      </c>
      <c r="AQ439">
        <f>IF(O42=32,P42,0)</f>
        <v>0</v>
      </c>
      <c r="AR439">
        <f>IF(O43=32,P43,0)</f>
        <v>0</v>
      </c>
      <c r="AS439">
        <f>IF(O44=32,P44,0)</f>
        <v>0</v>
      </c>
      <c r="AT439">
        <f>IF(O45=32,P45,0)</f>
        <v>0</v>
      </c>
      <c r="AU439">
        <f>IF(O46=32,P46,0)</f>
        <v>0</v>
      </c>
      <c r="AV439">
        <f>IF(O47=32,P47,0)</f>
        <v>0</v>
      </c>
      <c r="AW439">
        <f>IF(O48=32,P48,0)</f>
        <v>0</v>
      </c>
      <c r="AX439">
        <f>IF(O49=32,P49,0)</f>
        <v>0</v>
      </c>
      <c r="AY439">
        <f>IF(O50=32,P50,0)</f>
        <v>0</v>
      </c>
      <c r="AZ439">
        <f>IF(O51=32,P51,0)</f>
        <v>0</v>
      </c>
      <c r="BA439">
        <f>IF(O52=32,P52,0)</f>
        <v>0</v>
      </c>
      <c r="BB439">
        <f>IF(O53=32,P53,0)</f>
        <v>0</v>
      </c>
      <c r="BC439">
        <f>IF(O54=32,P54,0)</f>
        <v>0</v>
      </c>
      <c r="BD439">
        <f>IF(O55=32,P55,0)</f>
        <v>0</v>
      </c>
      <c r="BE439">
        <f>IF(O56=32,P56,0)</f>
        <v>0</v>
      </c>
      <c r="BF439">
        <f>IF(O57=32,P57,0)</f>
        <v>0</v>
      </c>
      <c r="BG439">
        <f>IF(O58=32,P58,0)</f>
        <v>0</v>
      </c>
      <c r="BH439">
        <f>IF(O59=32,P59,0)</f>
        <v>0</v>
      </c>
      <c r="BI439">
        <f>IF(O60=32,P60,0)</f>
        <v>0</v>
      </c>
      <c r="BJ439">
        <f>IF(O61=32,P61,0)</f>
        <v>0</v>
      </c>
      <c r="BK439">
        <f>IF(O62=32,P62,0)</f>
        <v>0</v>
      </c>
      <c r="BL439">
        <f>IF(O63=32,P63,0)</f>
        <v>0</v>
      </c>
      <c r="BM439">
        <f>IF(O64=32,P64,0)</f>
        <v>0</v>
      </c>
      <c r="BN439">
        <f>IF(O65=32,P65,0)</f>
        <v>0</v>
      </c>
      <c r="BO439">
        <f>IF(O66=32,P66,0)</f>
        <v>0</v>
      </c>
      <c r="BP439">
        <f>IF(O67=32,P67,0)</f>
        <v>0</v>
      </c>
      <c r="BQ439">
        <f>IF(O68=32,P68,0)</f>
        <v>0</v>
      </c>
      <c r="BR439">
        <f>IF(O69=32,P69,0)</f>
        <v>0</v>
      </c>
      <c r="BS439">
        <f>IF(O70=32,P70,0)</f>
        <v>0</v>
      </c>
      <c r="BT439">
        <f>IF(O71=32,P71,0)</f>
        <v>0</v>
      </c>
      <c r="BU439">
        <f>IF(O72=32,P72,0)</f>
        <v>0</v>
      </c>
      <c r="BV439">
        <f>IF(O73=32,P73,0)</f>
        <v>0</v>
      </c>
      <c r="BW439">
        <f>IF(O74=32,P74,0)</f>
        <v>0</v>
      </c>
      <c r="BX439">
        <f>IF(O75=32,P75,0)</f>
        <v>0</v>
      </c>
      <c r="BY439">
        <f>IF(O76=32,P76,0)</f>
        <v>0</v>
      </c>
      <c r="BZ439">
        <f>IF(O77=32,P77,0)</f>
        <v>0</v>
      </c>
      <c r="CA439">
        <f>IF(O78=32,P78,0)</f>
        <v>0</v>
      </c>
      <c r="CB439">
        <f>IF(O79=32,P79,0)</f>
        <v>0</v>
      </c>
      <c r="CC439">
        <f>IF(O80=32,P80,0)</f>
        <v>0</v>
      </c>
      <c r="CD439">
        <f>IF(O81=32,P81,0)</f>
        <v>0</v>
      </c>
      <c r="CE439">
        <f>IF(O82=32,P82,0)</f>
        <v>0</v>
      </c>
      <c r="CF439">
        <f>IF(O83=32,P83,0)</f>
        <v>0</v>
      </c>
      <c r="CG439">
        <f>IF(O84=32,P84,0)</f>
        <v>0</v>
      </c>
      <c r="CH439">
        <f>IF(O85=32,P85,0)</f>
        <v>0</v>
      </c>
      <c r="CI439">
        <f>IF(O86=32,P86,0)</f>
        <v>0</v>
      </c>
      <c r="CJ439">
        <f>IF(O87=32,P87,0)</f>
        <v>0</v>
      </c>
      <c r="CK439">
        <f>IF(O88=32,P88,0)</f>
        <v>0</v>
      </c>
      <c r="CL439">
        <f>IF(O89=32,P89,0)</f>
        <v>0</v>
      </c>
      <c r="CM439">
        <f>IF(O90=32,P90,0)</f>
        <v>0</v>
      </c>
      <c r="CN439">
        <f>IF(O91=32,P91,0)</f>
        <v>0</v>
      </c>
      <c r="CO439">
        <f>IF(O92=32,P92,0)</f>
        <v>0</v>
      </c>
      <c r="CP439">
        <f>IF(O93=32,P93,0)</f>
        <v>0</v>
      </c>
      <c r="CQ439">
        <f>IF(O94=32,P94,0)</f>
        <v>0</v>
      </c>
      <c r="CR439">
        <f>IF(O95=32,P95,0)</f>
        <v>0</v>
      </c>
      <c r="CS439">
        <f>IF(O96=32,P96,0)</f>
        <v>0</v>
      </c>
      <c r="CT439">
        <f>IF(O97=32,P97,0)</f>
        <v>0</v>
      </c>
      <c r="CU439">
        <f>IF(O98=32,P98,0)</f>
        <v>0</v>
      </c>
      <c r="CV439">
        <f>IF(O99=32,P99,0)</f>
        <v>0</v>
      </c>
      <c r="CW439">
        <f>IF(O100=32,P100,0)</f>
        <v>0</v>
      </c>
      <c r="CX439">
        <f>IF(O101=32,P101,0)</f>
        <v>0</v>
      </c>
      <c r="CY439">
        <f>IF(O102=32,P102,0)</f>
        <v>0</v>
      </c>
      <c r="CZ439">
        <f>IF(O103=32,P103,0)</f>
        <v>0</v>
      </c>
      <c r="DA439">
        <f>IF(O104=32,P104,0)</f>
        <v>0</v>
      </c>
      <c r="DB439">
        <f>IF(O105=32,P105,0)</f>
        <v>0</v>
      </c>
      <c r="DC439">
        <f>IF(O106=32,P106,0)</f>
        <v>0</v>
      </c>
      <c r="DD439">
        <f>IF(O107=32,P107,0)</f>
        <v>0</v>
      </c>
      <c r="DE439">
        <f>IF(O108=32,P108,0)</f>
        <v>0</v>
      </c>
      <c r="DF439">
        <f>IF(O109=32,P109,0)</f>
        <v>0</v>
      </c>
      <c r="DG439">
        <f>IF(O110=32,P110,0)</f>
        <v>0</v>
      </c>
      <c r="DH439">
        <f>IF(O111=32,P111,0)</f>
        <v>0</v>
      </c>
      <c r="DI439">
        <f>IF(O112=32,P112,0)</f>
        <v>0</v>
      </c>
      <c r="DJ439">
        <f>IF(O113=32,P113,0)</f>
        <v>0</v>
      </c>
      <c r="DK439">
        <f>IF(O114=32,P114,0)</f>
        <v>0</v>
      </c>
      <c r="DL439">
        <f>IF(O115=32,P115,0)</f>
        <v>0</v>
      </c>
      <c r="DM439">
        <f>IF(O116=32,P116,0)</f>
        <v>0</v>
      </c>
      <c r="DN439">
        <f>IF(O117=32,P117,0)</f>
        <v>0</v>
      </c>
      <c r="DO439">
        <f>IF(O118=32,P118,0)</f>
        <v>0</v>
      </c>
      <c r="DP439">
        <f>IF(O119=32,P119,0)</f>
        <v>0</v>
      </c>
      <c r="DQ439">
        <f>IF(O120=32,P120,0)</f>
        <v>0</v>
      </c>
      <c r="DR439">
        <f>IF(O121=32,P121,0)</f>
        <v>0</v>
      </c>
      <c r="DS439">
        <f>IF(O122=32,P122,0)</f>
        <v>0</v>
      </c>
      <c r="DT439">
        <f>IF(O123=32,P123,0)</f>
        <v>0</v>
      </c>
      <c r="DU439">
        <f>IF(O124=32,P124,0)</f>
        <v>0</v>
      </c>
      <c r="DV439">
        <f>IF(O125=32,P125,0)</f>
        <v>0</v>
      </c>
      <c r="DW439">
        <f>IF(O126=32,P126,0)</f>
        <v>0</v>
      </c>
      <c r="DX439">
        <f>IF(O127=32,P127,0)</f>
        <v>0</v>
      </c>
      <c r="DY439">
        <f>IF(O128=32,P128,0)</f>
        <v>0</v>
      </c>
      <c r="DZ439" s="289">
        <f>SUM(B439:DY439)</f>
        <v>0</v>
      </c>
    </row>
    <row r="440" spans="1:130" ht="18" customHeight="1" hidden="1" thickBot="1" thickTop="1">
      <c r="A440" s="252" t="s">
        <v>42</v>
      </c>
      <c r="B440">
        <f>IF(O1=33,P1,0)</f>
        <v>0</v>
      </c>
      <c r="C440">
        <f>IF(O2=33,P2,0)</f>
        <v>0</v>
      </c>
      <c r="D440">
        <f>IF(O3=33,P3,0)</f>
        <v>0</v>
      </c>
      <c r="E440">
        <f>IF(O4=33,P4,0)</f>
        <v>0</v>
      </c>
      <c r="F440">
        <f>IF(O5=33,P5,0)</f>
        <v>0</v>
      </c>
      <c r="G440">
        <f>IF(O6=33,P6,0)</f>
        <v>0</v>
      </c>
      <c r="H440">
        <f>IF(O7=33,P7,0)</f>
        <v>0</v>
      </c>
      <c r="I440">
        <f>IF(O8=33,P8,0)</f>
        <v>0</v>
      </c>
      <c r="J440">
        <f>IF(O9=33,P9,0)</f>
        <v>0</v>
      </c>
      <c r="K440">
        <f>IF(O10=33,P10,0)</f>
        <v>0</v>
      </c>
      <c r="L440">
        <f>IF(O11=33,P11,0)</f>
        <v>0</v>
      </c>
      <c r="M440">
        <f>IF(O12=33,P12,0)</f>
        <v>0</v>
      </c>
      <c r="N440">
        <f>IF(O13=33,P13,0)</f>
        <v>0</v>
      </c>
      <c r="O440">
        <f>IF(O14=33,P14,0)</f>
        <v>0</v>
      </c>
      <c r="P440">
        <f>IF(O15=33,P15,0)</f>
        <v>0</v>
      </c>
      <c r="Q440">
        <f>IF(O16=33,P16,0)</f>
        <v>0</v>
      </c>
      <c r="R440">
        <f>IF(O17=33,P17,0)</f>
        <v>0</v>
      </c>
      <c r="S440">
        <f>IF(O18=33,P18,0)</f>
        <v>0</v>
      </c>
      <c r="T440">
        <f>IF(O19=33,P19,0)</f>
        <v>0</v>
      </c>
      <c r="U440">
        <f>IF(O20=33,P20,0)</f>
        <v>0</v>
      </c>
      <c r="V440">
        <f>IF(O21=33,P21,0)</f>
        <v>0</v>
      </c>
      <c r="W440">
        <f>IF(O22=33,P22,0)</f>
        <v>0</v>
      </c>
      <c r="X440">
        <f>IF(O23=33,P23,0)</f>
        <v>0</v>
      </c>
      <c r="Y440">
        <f>IF(O24=33,P24,0)</f>
        <v>0</v>
      </c>
      <c r="Z440">
        <f>IF(O25=33,P25,0)</f>
        <v>0</v>
      </c>
      <c r="AA440">
        <f>IF(O26=33,P26,0)</f>
        <v>0</v>
      </c>
      <c r="AB440">
        <f>IF(O27=33,P27,0)</f>
        <v>0</v>
      </c>
      <c r="AC440">
        <f>IF(O28=33,P28,0)</f>
        <v>0</v>
      </c>
      <c r="AD440">
        <f>IF(O29=33,P29,0)</f>
        <v>0</v>
      </c>
      <c r="AE440">
        <f>IF(O30=33,P30,0)</f>
        <v>0</v>
      </c>
      <c r="AF440">
        <f>IF(O31=33,P31,0)</f>
        <v>0</v>
      </c>
      <c r="AG440">
        <f>IF(O32=33,P32,0)</f>
        <v>0</v>
      </c>
      <c r="AH440">
        <f>IF(O33=33,P33,0)</f>
        <v>0</v>
      </c>
      <c r="AI440">
        <f>IF(O34=33,P34,0)</f>
        <v>0</v>
      </c>
      <c r="AJ440">
        <f>IF(O35=33,P35,0)</f>
        <v>0</v>
      </c>
      <c r="AK440">
        <f>IF(O36=33,P36,0)</f>
        <v>0</v>
      </c>
      <c r="AL440">
        <f>IF(O37=33,P37,0)</f>
        <v>0</v>
      </c>
      <c r="AM440">
        <f>IF(O38=33,P38,0)</f>
        <v>0</v>
      </c>
      <c r="AN440">
        <f>IF(O39=33,P39,0)</f>
        <v>0</v>
      </c>
      <c r="AO440">
        <f>IF(O40=33,P40,0)</f>
        <v>0</v>
      </c>
      <c r="AP440">
        <f>IF(O41=33,P41,0)</f>
        <v>0</v>
      </c>
      <c r="AQ440">
        <f>IF(O42=33,P42,0)</f>
        <v>0</v>
      </c>
      <c r="AR440">
        <f>IF(O43=33,P43,0)</f>
        <v>0</v>
      </c>
      <c r="AS440">
        <f>IF(O44=33,P44,0)</f>
        <v>0</v>
      </c>
      <c r="AT440">
        <f>IF(O45=33,P45,0)</f>
        <v>0</v>
      </c>
      <c r="AU440">
        <f>IF(O46=33,P46,0)</f>
        <v>0</v>
      </c>
      <c r="AV440">
        <f>IF(O47=33,P47,0)</f>
        <v>0</v>
      </c>
      <c r="AW440">
        <f>IF(O48=33,P48,0)</f>
        <v>0</v>
      </c>
      <c r="AX440">
        <f>IF(O49=33,P49,0)</f>
        <v>0</v>
      </c>
      <c r="AY440">
        <f>IF(O50=33,P50,0)</f>
        <v>0</v>
      </c>
      <c r="AZ440">
        <f>IF(O51=33,P51,0)</f>
        <v>0</v>
      </c>
      <c r="BA440">
        <f>IF(O52=33,P52,0)</f>
        <v>0</v>
      </c>
      <c r="BB440">
        <f>IF(O53=33,P53,0)</f>
        <v>0</v>
      </c>
      <c r="BC440">
        <f>IF(O54=33,P54,0)</f>
        <v>0</v>
      </c>
      <c r="BD440">
        <f>IF(O55=33,P55,0)</f>
        <v>0</v>
      </c>
      <c r="BE440">
        <f>IF(O56=33,P56,0)</f>
        <v>0</v>
      </c>
      <c r="BF440">
        <f>IF(O57=33,P57,0)</f>
        <v>0</v>
      </c>
      <c r="BG440">
        <f>IF(O58=33,P58,0)</f>
        <v>0</v>
      </c>
      <c r="BH440">
        <f>IF(O59=33,P59,0)</f>
        <v>0</v>
      </c>
      <c r="BI440">
        <f>IF(O60=33,P60,0)</f>
        <v>0</v>
      </c>
      <c r="BJ440">
        <f>IF(O61=33,P61,0)</f>
        <v>0</v>
      </c>
      <c r="BK440">
        <f>IF(O62=33,P62,0)</f>
        <v>0</v>
      </c>
      <c r="BL440">
        <f>IF(O63=33,P63,0)</f>
        <v>0</v>
      </c>
      <c r="BM440">
        <f>IF(O64=33,P64,0)</f>
        <v>0</v>
      </c>
      <c r="BN440">
        <f>IF(O65=33,P65,0)</f>
        <v>0</v>
      </c>
      <c r="BO440">
        <f>IF(O66=33,P66,0)</f>
        <v>0</v>
      </c>
      <c r="BP440">
        <f>IF(O67=33,P67,0)</f>
        <v>0</v>
      </c>
      <c r="BQ440">
        <f>IF(O68=33,P68,0)</f>
        <v>0</v>
      </c>
      <c r="BR440">
        <f>IF(O69=33,P69,0)</f>
        <v>0</v>
      </c>
      <c r="BS440">
        <f>IF(O70=33,P70,0)</f>
        <v>0</v>
      </c>
      <c r="BT440">
        <f>IF(O71=33,P71,0)</f>
        <v>0</v>
      </c>
      <c r="BU440">
        <f>IF(O72=33,P72,0)</f>
        <v>0</v>
      </c>
      <c r="BV440">
        <f>IF(O73=33,P73,0)</f>
        <v>0</v>
      </c>
      <c r="BW440">
        <f>IF(O74=33,P74,0)</f>
        <v>0</v>
      </c>
      <c r="BX440">
        <f>IF(O75=33,P75,0)</f>
        <v>0</v>
      </c>
      <c r="BY440">
        <f>IF(O76=33,P76,0)</f>
        <v>0</v>
      </c>
      <c r="BZ440">
        <f>IF(O77=33,P77,0)</f>
        <v>0</v>
      </c>
      <c r="CA440">
        <f>IF(O78=33,P78,0)</f>
        <v>0</v>
      </c>
      <c r="CB440">
        <f>IF(O79=33,P79,0)</f>
        <v>0</v>
      </c>
      <c r="CC440">
        <f>IF(O80=33,P80,0)</f>
        <v>0</v>
      </c>
      <c r="CD440">
        <f>IF(O81=33,P81,0)</f>
        <v>0</v>
      </c>
      <c r="CE440">
        <f>IF(O82=33,P82,0)</f>
        <v>0</v>
      </c>
      <c r="CF440">
        <f>IF(O83=33,P83,0)</f>
        <v>0</v>
      </c>
      <c r="CG440">
        <f>IF(O84=33,P84,0)</f>
        <v>0</v>
      </c>
      <c r="CH440">
        <f>IF(O85=33,P85,0)</f>
        <v>0</v>
      </c>
      <c r="CI440">
        <f>IF(O86=33,P86,0)</f>
        <v>0</v>
      </c>
      <c r="CJ440">
        <f>IF(O87=33,P87,0)</f>
        <v>0</v>
      </c>
      <c r="CK440">
        <f>IF(O88=33,P88,0)</f>
        <v>0</v>
      </c>
      <c r="CL440">
        <f>IF(O89=33,P89,0)</f>
        <v>0</v>
      </c>
      <c r="CM440">
        <f>IF(O90=33,P90,0)</f>
        <v>0</v>
      </c>
      <c r="CN440">
        <f>IF(O91=33,P91,0)</f>
        <v>0</v>
      </c>
      <c r="CO440">
        <f>IF(O92=33,P92,0)</f>
        <v>0</v>
      </c>
      <c r="CP440">
        <f>IF(O93=33,P93,0)</f>
        <v>0</v>
      </c>
      <c r="CQ440">
        <f>IF(O94=33,P94,0)</f>
        <v>0</v>
      </c>
      <c r="CR440">
        <f>IF(O95=33,P95,0)</f>
        <v>0</v>
      </c>
      <c r="CS440">
        <f>IF(O96=33,P96,0)</f>
        <v>0</v>
      </c>
      <c r="CT440">
        <f>IF(O97=33,P97,0)</f>
        <v>0</v>
      </c>
      <c r="CU440">
        <f>IF(O98=33,P98,0)</f>
        <v>0</v>
      </c>
      <c r="CV440">
        <f>IF(O99=33,P99,0)</f>
        <v>0</v>
      </c>
      <c r="CW440">
        <f>IF(O100=33,P100,0)</f>
        <v>0</v>
      </c>
      <c r="CX440">
        <f>IF(O101=33,P101,0)</f>
        <v>0</v>
      </c>
      <c r="CY440">
        <f>IF(O102=33,P102,0)</f>
        <v>0</v>
      </c>
      <c r="CZ440">
        <f>IF(O103=33,P103,0)</f>
        <v>0</v>
      </c>
      <c r="DA440">
        <f>IF(O104=33,P104,0)</f>
        <v>0</v>
      </c>
      <c r="DB440">
        <f>IF(O105=33,P105,0)</f>
        <v>0</v>
      </c>
      <c r="DC440">
        <f>IF(O106=33,P106,0)</f>
        <v>0</v>
      </c>
      <c r="DD440">
        <f>IF(O107=33,P107,0)</f>
        <v>0</v>
      </c>
      <c r="DE440">
        <f>IF(O108=33,P108,0)</f>
        <v>0</v>
      </c>
      <c r="DF440">
        <f>IF(O109=33,P109,0)</f>
        <v>0</v>
      </c>
      <c r="DG440">
        <f>IF(O110=33,P110,0)</f>
        <v>0</v>
      </c>
      <c r="DH440">
        <f>IF(O111=33,P111,0)</f>
        <v>0</v>
      </c>
      <c r="DI440">
        <f>IF(O112=33,P112,0)</f>
        <v>0</v>
      </c>
      <c r="DJ440">
        <f>IF(O113=33,P113,0)</f>
        <v>0</v>
      </c>
      <c r="DK440">
        <f>IF(O114=33,P114,0)</f>
        <v>0</v>
      </c>
      <c r="DL440">
        <f>IF(O115=33,P115,0)</f>
        <v>0</v>
      </c>
      <c r="DM440">
        <f>IF(O116=33,P116,0)</f>
        <v>0</v>
      </c>
      <c r="DN440">
        <f>IF(O117=33,P117,0)</f>
        <v>0</v>
      </c>
      <c r="DO440">
        <f>IF(O118=33,P118,0)</f>
        <v>0</v>
      </c>
      <c r="DP440">
        <f>IF(O119=33,P119,0)</f>
        <v>0</v>
      </c>
      <c r="DQ440">
        <f>IF(O120=33,P120,0)</f>
        <v>0</v>
      </c>
      <c r="DR440">
        <f>IF(O121=33,P121,0)</f>
        <v>0</v>
      </c>
      <c r="DS440">
        <f>IF(O122=33,P122,0)</f>
        <v>0</v>
      </c>
      <c r="DT440">
        <f>IF(O123=33,P123,0)</f>
        <v>0</v>
      </c>
      <c r="DU440">
        <f>IF(O124=33,P124,0)</f>
        <v>0</v>
      </c>
      <c r="DV440">
        <f>IF(O125=33,P125,0)</f>
        <v>0</v>
      </c>
      <c r="DW440">
        <f>IF(O126=33,P126,0)</f>
        <v>0</v>
      </c>
      <c r="DX440">
        <f>IF(O127=33,P127,0)</f>
        <v>0</v>
      </c>
      <c r="DY440">
        <f>IF(O128=33,P128,0)</f>
        <v>0</v>
      </c>
      <c r="DZ440" s="289">
        <f>SUM(B440:DY440)</f>
        <v>0</v>
      </c>
    </row>
    <row r="441" spans="1:130" ht="18" customHeight="1" hidden="1" thickBot="1" thickTop="1">
      <c r="A441" s="252" t="s">
        <v>58</v>
      </c>
      <c r="B441">
        <f>IF(O1=34,P1,0)</f>
        <v>0</v>
      </c>
      <c r="C441">
        <f>IF(O2=34,P2,0)</f>
        <v>0</v>
      </c>
      <c r="D441">
        <f>IF(O3=34,P3,0)</f>
        <v>0</v>
      </c>
      <c r="E441">
        <f>IF(O4=34,P4,0)</f>
        <v>0</v>
      </c>
      <c r="F441">
        <f>IF(O5=34,P5,0)</f>
        <v>0</v>
      </c>
      <c r="G441">
        <f>IF(O6=34,P6,0)</f>
        <v>0</v>
      </c>
      <c r="H441">
        <f>IF(O7=34,P7,0)</f>
        <v>0</v>
      </c>
      <c r="I441">
        <f>IF(O8=34,P8,0)</f>
        <v>0</v>
      </c>
      <c r="J441">
        <f>IF(O9=34,P9,0)</f>
        <v>0</v>
      </c>
      <c r="K441">
        <f>IF(O10=34,P10,0)</f>
        <v>0</v>
      </c>
      <c r="L441">
        <f>IF(O11=34,P11,0)</f>
        <v>0</v>
      </c>
      <c r="M441">
        <f>IF(O12=34,P12,0)</f>
        <v>0</v>
      </c>
      <c r="N441">
        <f>IF(O13=34,P13,0)</f>
        <v>0</v>
      </c>
      <c r="O441">
        <f>IF(O14=34,P14,0)</f>
        <v>0</v>
      </c>
      <c r="P441">
        <f>IF(O15=34,P15,0)</f>
        <v>0</v>
      </c>
      <c r="Q441">
        <f>IF(O16=34,P16,0)</f>
        <v>0</v>
      </c>
      <c r="R441">
        <f>IF(O17=34,P17,0)</f>
        <v>0</v>
      </c>
      <c r="S441">
        <f>IF(O18=34,P18,0)</f>
        <v>0</v>
      </c>
      <c r="T441">
        <f>IF(O19=34,P19,0)</f>
        <v>0</v>
      </c>
      <c r="U441">
        <f>IF(O20=34,P20,0)</f>
        <v>0</v>
      </c>
      <c r="V441">
        <f>IF(O21=34,P21,0)</f>
        <v>0</v>
      </c>
      <c r="W441">
        <f>IF(O22=34,P22,0)</f>
        <v>0</v>
      </c>
      <c r="X441">
        <f>IF(O23=34,P23,0)</f>
        <v>0</v>
      </c>
      <c r="Y441">
        <f>IF(O24=34,P24,0)</f>
        <v>0</v>
      </c>
      <c r="Z441">
        <f>IF(O25=34,P25,0)</f>
        <v>0</v>
      </c>
      <c r="AA441">
        <f>IF(O26=34,P26,0)</f>
        <v>0</v>
      </c>
      <c r="AB441">
        <f>IF(O27=34,P27,0)</f>
        <v>0</v>
      </c>
      <c r="AC441">
        <f>IF(O28=34,P28,0)</f>
        <v>0</v>
      </c>
      <c r="AD441">
        <f>IF(O29=34,P29,0)</f>
        <v>0</v>
      </c>
      <c r="AE441">
        <f>IF(O30=34,P30,0)</f>
        <v>0</v>
      </c>
      <c r="AF441">
        <f>IF(O31=34,P31,0)</f>
        <v>0</v>
      </c>
      <c r="AG441">
        <f>IF(O32=34,P32,0)</f>
        <v>0</v>
      </c>
      <c r="AH441">
        <f>IF(O33=34,P33,0)</f>
        <v>0</v>
      </c>
      <c r="AI441">
        <f>IF(O34=34,P34,0)</f>
        <v>0</v>
      </c>
      <c r="AJ441">
        <f>IF(O35=34,P35,0)</f>
        <v>0</v>
      </c>
      <c r="AK441">
        <f>IF(O36=34,P36,0)</f>
        <v>0</v>
      </c>
      <c r="AL441">
        <f>IF(O37=34,P37,0)</f>
        <v>0</v>
      </c>
      <c r="AM441">
        <f>IF(O38=34,P38,0)</f>
        <v>0</v>
      </c>
      <c r="AN441">
        <f>IF(O39=34,P39,0)</f>
        <v>0</v>
      </c>
      <c r="AO441">
        <f>IF(O40=34,P40,0)</f>
        <v>0</v>
      </c>
      <c r="AP441">
        <f>IF(O41=34,P41,0)</f>
        <v>0</v>
      </c>
      <c r="AQ441">
        <f>IF(O42=34,P42,0)</f>
        <v>0</v>
      </c>
      <c r="AR441">
        <f>IF(O43=34,P43,0)</f>
        <v>0</v>
      </c>
      <c r="AS441">
        <f>IF(O44=34,P44,0)</f>
        <v>0</v>
      </c>
      <c r="AT441">
        <f>IF(O45=34,P45,0)</f>
        <v>0</v>
      </c>
      <c r="AU441">
        <f>IF(O46=34,P46,0)</f>
        <v>0</v>
      </c>
      <c r="AV441">
        <f>IF(O47=34,P47,0)</f>
        <v>0</v>
      </c>
      <c r="AW441">
        <f>IF(O48=34,P48,0)</f>
        <v>0</v>
      </c>
      <c r="AX441">
        <f>IF(O49=34,P49,0)</f>
        <v>0</v>
      </c>
      <c r="AY441">
        <f>IF(O50=34,P50,0)</f>
        <v>0</v>
      </c>
      <c r="AZ441">
        <f>IF(O51=34,P51,0)</f>
        <v>0</v>
      </c>
      <c r="BA441">
        <f>IF(O52=34,P52,0)</f>
        <v>0</v>
      </c>
      <c r="BB441">
        <f>IF(O53=34,P53,0)</f>
        <v>0</v>
      </c>
      <c r="BC441">
        <f>IF(O54=34,P54,0)</f>
        <v>0</v>
      </c>
      <c r="BD441">
        <f>IF(O55=34,P55,0)</f>
        <v>0</v>
      </c>
      <c r="BE441">
        <f>IF(O56=34,P56,0)</f>
        <v>0</v>
      </c>
      <c r="BF441">
        <f>IF(O57=34,P57,0)</f>
        <v>0</v>
      </c>
      <c r="BG441">
        <f>IF(O58=34,P58,0)</f>
        <v>0</v>
      </c>
      <c r="BH441">
        <f>IF(O59=34,P59,0)</f>
        <v>0</v>
      </c>
      <c r="BI441">
        <f>IF(O60=34,P60,0)</f>
        <v>0</v>
      </c>
      <c r="BJ441">
        <f>IF(O61=34,P61,0)</f>
        <v>0</v>
      </c>
      <c r="BK441">
        <f>IF(O62=34,P62,0)</f>
        <v>0</v>
      </c>
      <c r="BL441">
        <f>IF(O63=34,P63,0)</f>
        <v>0</v>
      </c>
      <c r="BM441">
        <f>IF(O64=34,P64,0)</f>
        <v>0</v>
      </c>
      <c r="BN441">
        <f>IF(O65=34,P65,0)</f>
        <v>0</v>
      </c>
      <c r="BO441">
        <f>IF(O66=34,P66,0)</f>
        <v>0</v>
      </c>
      <c r="BP441">
        <f>IF(O67=34,P67,0)</f>
        <v>0</v>
      </c>
      <c r="BQ441">
        <f>IF(O68=34,P68,0)</f>
        <v>0</v>
      </c>
      <c r="BR441">
        <f>IF(O69=34,P69,0)</f>
        <v>0</v>
      </c>
      <c r="BS441">
        <f>IF(O70=34,P70,0)</f>
        <v>0</v>
      </c>
      <c r="BT441">
        <f>IF(O71=34,P71,0)</f>
        <v>0</v>
      </c>
      <c r="BU441">
        <f>IF(O72=34,P72,0)</f>
        <v>0</v>
      </c>
      <c r="BV441">
        <f>IF(O73=34,P73,0)</f>
        <v>0</v>
      </c>
      <c r="BW441">
        <f>IF(O74=34,P74,0)</f>
        <v>0</v>
      </c>
      <c r="BX441">
        <f>IF(O75=34,P75,0)</f>
        <v>0</v>
      </c>
      <c r="BY441">
        <f>IF(O76=34,P76,0)</f>
        <v>0</v>
      </c>
      <c r="BZ441">
        <f>IF(O77=34,P77,0)</f>
        <v>0</v>
      </c>
      <c r="CA441">
        <f>IF(O78=34,P78,0)</f>
        <v>0</v>
      </c>
      <c r="CB441">
        <f>IF(O79=34,P79,0)</f>
        <v>0</v>
      </c>
      <c r="CC441">
        <f>IF(O80=34,P80,0)</f>
        <v>0</v>
      </c>
      <c r="CD441">
        <f>IF(O81=34,P81,0)</f>
        <v>0</v>
      </c>
      <c r="CE441">
        <f>IF(O82=34,P82,0)</f>
        <v>0</v>
      </c>
      <c r="CF441">
        <f>IF(O83=34,P83,0)</f>
        <v>0</v>
      </c>
      <c r="CG441">
        <f>IF(O84=34,P84,0)</f>
        <v>0</v>
      </c>
      <c r="CH441">
        <f>IF(O85=34,P85,0)</f>
        <v>0</v>
      </c>
      <c r="CI441">
        <f>IF(O86=34,P86,0)</f>
        <v>0</v>
      </c>
      <c r="CJ441">
        <f>IF(O87=34,P87,0)</f>
        <v>0</v>
      </c>
      <c r="CK441">
        <f>IF(O88=34,P88,0)</f>
        <v>0</v>
      </c>
      <c r="CL441">
        <f>IF(O89=34,P89,0)</f>
        <v>0</v>
      </c>
      <c r="CM441">
        <f>IF(O90=34,P90,0)</f>
        <v>0</v>
      </c>
      <c r="CN441">
        <f>IF(O91=34,P91,0)</f>
        <v>0</v>
      </c>
      <c r="CO441">
        <f>IF(O92=34,P92,0)</f>
        <v>0</v>
      </c>
      <c r="CP441">
        <f>IF(O93=34,P93,0)</f>
        <v>0</v>
      </c>
      <c r="CQ441">
        <f>IF(O94=34,P94,0)</f>
        <v>0</v>
      </c>
      <c r="CR441">
        <f>IF(O95=34,P95,0)</f>
        <v>0</v>
      </c>
      <c r="CS441">
        <f>IF(O96=34,P96,0)</f>
        <v>0</v>
      </c>
      <c r="CT441">
        <f>IF(O97=34,P97,0)</f>
        <v>0</v>
      </c>
      <c r="CU441">
        <f>IF(O98=34,P98,0)</f>
        <v>0</v>
      </c>
      <c r="CV441">
        <f>IF(O99=34,P99,0)</f>
        <v>0</v>
      </c>
      <c r="CW441">
        <f>IF(O100=34,P100,0)</f>
        <v>0</v>
      </c>
      <c r="CX441">
        <f>IF(O101=34,P101,0)</f>
        <v>0</v>
      </c>
      <c r="CY441">
        <f>IF(O102=34,P102,0)</f>
        <v>0</v>
      </c>
      <c r="CZ441">
        <f>IF(O103=34,P103,0)</f>
        <v>0</v>
      </c>
      <c r="DA441">
        <f>IF(O104=34,P104,0)</f>
        <v>0</v>
      </c>
      <c r="DB441">
        <f>IF(O105=34,P105,0)</f>
        <v>0</v>
      </c>
      <c r="DC441">
        <f>IF(O106=34,P106,0)</f>
        <v>0</v>
      </c>
      <c r="DD441">
        <f>IF(O107=34,P107,0)</f>
        <v>0</v>
      </c>
      <c r="DE441">
        <f>IF(O108=34,P108,0)</f>
        <v>0</v>
      </c>
      <c r="DF441">
        <f>IF(O109=34,P109,0)</f>
        <v>0</v>
      </c>
      <c r="DG441">
        <f>IF(O110=34,P110,0)</f>
        <v>0</v>
      </c>
      <c r="DH441">
        <f>IF(O111=34,P111,0)</f>
        <v>0</v>
      </c>
      <c r="DI441">
        <f>IF(O112=34,P112,0)</f>
        <v>0</v>
      </c>
      <c r="DJ441">
        <f>IF(O113=34,P113,0)</f>
        <v>0</v>
      </c>
      <c r="DK441">
        <f>IF(O114=34,P114,0)</f>
        <v>0</v>
      </c>
      <c r="DL441">
        <f>IF(O115=34,P115,0)</f>
        <v>0</v>
      </c>
      <c r="DM441">
        <f>IF(O116=34,P116,0)</f>
        <v>0</v>
      </c>
      <c r="DN441">
        <f>IF(O117=34,P117,0)</f>
        <v>0</v>
      </c>
      <c r="DO441">
        <f>IF(O118=34,P118,0)</f>
        <v>0</v>
      </c>
      <c r="DP441">
        <f>IF(O119=34,P119,0)</f>
        <v>0</v>
      </c>
      <c r="DQ441">
        <f>IF(O120=34,P120,0)</f>
        <v>0</v>
      </c>
      <c r="DR441">
        <f>IF(O121=34,P121,0)</f>
        <v>0</v>
      </c>
      <c r="DS441">
        <f>IF(O122=34,P122,0)</f>
        <v>0</v>
      </c>
      <c r="DT441">
        <f>IF(O123=34,P123,0)</f>
        <v>0</v>
      </c>
      <c r="DU441">
        <f>IF(O124=34,P124,0)</f>
        <v>0</v>
      </c>
      <c r="DV441">
        <f>IF(O125=34,P125,0)</f>
        <v>0</v>
      </c>
      <c r="DW441">
        <f>IF(O126=34,P126,0)</f>
        <v>0</v>
      </c>
      <c r="DX441">
        <f>IF(O127=34,P127,0)</f>
        <v>0</v>
      </c>
      <c r="DY441">
        <f>IF(O128=34,P128,0)</f>
        <v>0</v>
      </c>
      <c r="DZ441" s="289">
        <f>SUM(B441:DY441)</f>
        <v>0</v>
      </c>
    </row>
    <row r="442" spans="1:130" ht="18" customHeight="1" hidden="1" thickBot="1" thickTop="1">
      <c r="A442" s="252" t="s">
        <v>188</v>
      </c>
      <c r="B442">
        <f>IF(O1=35,P1,0)</f>
        <v>0</v>
      </c>
      <c r="C442">
        <f>IF(O2=35,P2,0)</f>
        <v>0</v>
      </c>
      <c r="D442">
        <f>IF(O3=35,P3,0)</f>
        <v>0</v>
      </c>
      <c r="E442">
        <f>IF(O4=35,P4,0)</f>
        <v>0</v>
      </c>
      <c r="F442">
        <f>IF(O5=35,P5,0)</f>
        <v>0</v>
      </c>
      <c r="G442">
        <f>IF(O6=35,P6,0)</f>
        <v>0</v>
      </c>
      <c r="H442">
        <f>IF(O7=35,P7,0)</f>
        <v>0</v>
      </c>
      <c r="I442">
        <f>IF(O8=35,P8,0)</f>
        <v>0</v>
      </c>
      <c r="J442">
        <f>IF(O9=35,P9,0)</f>
        <v>0</v>
      </c>
      <c r="K442">
        <f>IF(O10=35,P10,0)</f>
        <v>0</v>
      </c>
      <c r="L442">
        <f>IF(O11=35,P11,0)</f>
        <v>0</v>
      </c>
      <c r="M442">
        <f>IF(O12=35,P12,0)</f>
        <v>0</v>
      </c>
      <c r="N442">
        <f>IF(O13=35,P13,0)</f>
        <v>0</v>
      </c>
      <c r="O442">
        <f>IF(O14=35,P14,0)</f>
        <v>0</v>
      </c>
      <c r="P442">
        <f>IF(O15=35,P15,0)</f>
        <v>0</v>
      </c>
      <c r="Q442">
        <f>IF(O16=35,P16,0)</f>
        <v>0</v>
      </c>
      <c r="R442">
        <f>IF(O17=35,P17,0)</f>
        <v>0</v>
      </c>
      <c r="S442">
        <f>IF(O18=35,P18,0)</f>
        <v>0</v>
      </c>
      <c r="T442">
        <f>IF(O19=35,P19,0)</f>
        <v>0</v>
      </c>
      <c r="U442">
        <f>IF(O20=35,P20,0)</f>
        <v>0</v>
      </c>
      <c r="V442">
        <f>IF(O21=35,P21,0)</f>
        <v>0</v>
      </c>
      <c r="W442">
        <f>IF(O22=35,P22,0)</f>
        <v>0</v>
      </c>
      <c r="X442">
        <f>IF(O23=35,P23,0)</f>
        <v>0</v>
      </c>
      <c r="Y442">
        <f>IF(O24=35,P24,0)</f>
        <v>0</v>
      </c>
      <c r="Z442">
        <f>IF(O25=35,P25,0)</f>
        <v>0</v>
      </c>
      <c r="AA442">
        <f>IF(O26=35,P26,0)</f>
        <v>0</v>
      </c>
      <c r="AB442">
        <f>IF(O27=35,P27,0)</f>
        <v>0</v>
      </c>
      <c r="AC442">
        <f>IF(O28=35,P28,0)</f>
        <v>0</v>
      </c>
      <c r="AD442">
        <f>IF(O29=35,P29,0)</f>
        <v>0</v>
      </c>
      <c r="AE442">
        <f>IF(O30=35,P30,0)</f>
        <v>0</v>
      </c>
      <c r="AF442">
        <f>IF(O31=35,P31,0)</f>
        <v>0</v>
      </c>
      <c r="AG442">
        <f>IF(O32=35,P32,0)</f>
        <v>0</v>
      </c>
      <c r="AH442">
        <f>IF(O33=35,P33,0)</f>
        <v>0</v>
      </c>
      <c r="AI442">
        <f>IF(O34=35,P34,0)</f>
        <v>0</v>
      </c>
      <c r="AJ442">
        <f>IF(O35=35,P35,0)</f>
        <v>0</v>
      </c>
      <c r="AK442">
        <f>IF(O36=35,P36,0)</f>
        <v>0</v>
      </c>
      <c r="AL442">
        <f>IF(O37=35,P37,0)</f>
        <v>0</v>
      </c>
      <c r="AM442">
        <f>IF(O38=35,P38,0)</f>
        <v>0</v>
      </c>
      <c r="AN442">
        <f>IF(O39=35,P39,0)</f>
        <v>0</v>
      </c>
      <c r="AO442">
        <f>IF(O40=35,P40,0)</f>
        <v>0</v>
      </c>
      <c r="AP442">
        <f>IF(O41=35,P41,0)</f>
        <v>0</v>
      </c>
      <c r="AQ442">
        <f>IF(O42=35,P42,0)</f>
        <v>0</v>
      </c>
      <c r="AR442">
        <f>IF(O43=35,P43,0)</f>
        <v>0</v>
      </c>
      <c r="AS442">
        <f>IF(O44=35,P44,0)</f>
        <v>0</v>
      </c>
      <c r="AT442">
        <f>IF(O45=35,P45,0)</f>
        <v>0</v>
      </c>
      <c r="AU442">
        <f>IF(O46=35,P46,0)</f>
        <v>0</v>
      </c>
      <c r="AV442">
        <f>IF(O47=35,P47,0)</f>
        <v>0</v>
      </c>
      <c r="AW442">
        <f>IF(O48=35,P48,0)</f>
        <v>0</v>
      </c>
      <c r="AX442">
        <f>IF(O49=35,P49,0)</f>
        <v>0</v>
      </c>
      <c r="AY442">
        <f>IF(O50=35,P50,0)</f>
        <v>0</v>
      </c>
      <c r="AZ442">
        <f>IF(O51=35,P51,0)</f>
        <v>0</v>
      </c>
      <c r="BA442">
        <f>IF(O52=35,P52,0)</f>
        <v>0</v>
      </c>
      <c r="BB442">
        <f>IF(O53=35,P53,0)</f>
        <v>0</v>
      </c>
      <c r="BC442">
        <f>IF(O54=35,P54,0)</f>
        <v>0</v>
      </c>
      <c r="BD442">
        <f>IF(O55=35,P55,0)</f>
        <v>0</v>
      </c>
      <c r="BE442">
        <f>IF(O56=35,P56,0)</f>
        <v>0</v>
      </c>
      <c r="BF442">
        <f>IF(O57=35,P57,0)</f>
        <v>0</v>
      </c>
      <c r="BG442">
        <f>IF(O58=35,P58,0)</f>
        <v>0</v>
      </c>
      <c r="BH442">
        <f>IF(O59=35,P59,0)</f>
        <v>0</v>
      </c>
      <c r="BI442">
        <f>IF(O60=35,P60,0)</f>
        <v>0</v>
      </c>
      <c r="BJ442">
        <f>IF(O61=35,P61,0)</f>
        <v>0</v>
      </c>
      <c r="BK442">
        <f>IF(O62=35,P62,0)</f>
        <v>0</v>
      </c>
      <c r="BL442">
        <f>IF(O63=35,P63,0)</f>
        <v>0</v>
      </c>
      <c r="BM442">
        <f>IF(O64=35,P64,0)</f>
        <v>0</v>
      </c>
      <c r="BN442">
        <f>IF(O65=35,P65,0)</f>
        <v>0</v>
      </c>
      <c r="BO442">
        <f>IF(O66=35,P66,0)</f>
        <v>0</v>
      </c>
      <c r="BP442">
        <f>IF(O67=35,P67,0)</f>
        <v>0</v>
      </c>
      <c r="BQ442">
        <f>IF(O68=35,P68,0)</f>
        <v>0</v>
      </c>
      <c r="BR442">
        <f>IF(O69=35,P69,0)</f>
        <v>0</v>
      </c>
      <c r="BS442">
        <f>IF(O70=35,P70,0)</f>
        <v>0</v>
      </c>
      <c r="BT442">
        <f>IF(O71=35,P71,0)</f>
        <v>0</v>
      </c>
      <c r="BU442">
        <f>IF(O72=35,P72,0)</f>
        <v>0</v>
      </c>
      <c r="BV442">
        <f>IF(O73=35,P73,0)</f>
        <v>0</v>
      </c>
      <c r="BW442">
        <f>IF(O74=35,P74,0)</f>
        <v>0</v>
      </c>
      <c r="BX442">
        <f>IF(O75=35,P75,0)</f>
        <v>0</v>
      </c>
      <c r="BY442">
        <f>IF(O76=35,P76,0)</f>
        <v>0</v>
      </c>
      <c r="BZ442">
        <f>IF(O77=35,P77,0)</f>
        <v>0</v>
      </c>
      <c r="CA442">
        <f>IF(O78=35,P78,0)</f>
        <v>0</v>
      </c>
      <c r="CB442">
        <f>IF(O79=35,P79,0)</f>
        <v>0</v>
      </c>
      <c r="CC442">
        <f>IF(O80=35,P80,0)</f>
        <v>0</v>
      </c>
      <c r="CD442">
        <f>IF(O81=35,P81,0)</f>
        <v>0</v>
      </c>
      <c r="CE442">
        <f>IF(O82=35,P82,0)</f>
        <v>0</v>
      </c>
      <c r="CF442">
        <f>IF(O83=35,P83,0)</f>
        <v>0</v>
      </c>
      <c r="CG442">
        <f>IF(O84=35,P84,0)</f>
        <v>0</v>
      </c>
      <c r="CH442">
        <f>IF(O85=35,P85,0)</f>
        <v>0</v>
      </c>
      <c r="CI442">
        <f>IF(O86=35,P86,0)</f>
        <v>0</v>
      </c>
      <c r="CJ442">
        <f>IF(O87=35,P87,0)</f>
        <v>0</v>
      </c>
      <c r="CK442">
        <f>IF(O88=35,P88,0)</f>
        <v>0</v>
      </c>
      <c r="CL442">
        <f>IF(O89=35,P89,0)</f>
        <v>0</v>
      </c>
      <c r="CM442">
        <f>IF(O90=35,P90,0)</f>
        <v>0</v>
      </c>
      <c r="CN442">
        <f>IF(O91=35,P91,0)</f>
        <v>0</v>
      </c>
      <c r="CO442">
        <f>IF(O92=35,P92,0)</f>
        <v>0</v>
      </c>
      <c r="CP442">
        <f>IF(O93=35,P93,0)</f>
        <v>0</v>
      </c>
      <c r="CQ442">
        <f>IF(O94=35,P94,0)</f>
        <v>0</v>
      </c>
      <c r="CR442">
        <f>IF(O95=35,P95,0)</f>
        <v>0</v>
      </c>
      <c r="CS442">
        <f>IF(O96=35,P96,0)</f>
        <v>0</v>
      </c>
      <c r="CT442">
        <f>IF(O97=35,P97,0)</f>
        <v>0</v>
      </c>
      <c r="CU442">
        <f>IF(O98=35,P98,0)</f>
        <v>0</v>
      </c>
      <c r="CV442">
        <f>IF(O99=35,P99,0)</f>
        <v>0</v>
      </c>
      <c r="CW442">
        <f>IF(O100=35,P100,0)</f>
        <v>0</v>
      </c>
      <c r="CX442">
        <f>IF(O101=35,P101,0)</f>
        <v>0</v>
      </c>
      <c r="CY442">
        <f>IF(O102=35,P102,0)</f>
        <v>0</v>
      </c>
      <c r="CZ442">
        <f>IF(O103=35,P103,0)</f>
        <v>0</v>
      </c>
      <c r="DA442">
        <f>IF(O104=35,P104,0)</f>
        <v>0</v>
      </c>
      <c r="DB442">
        <f>IF(O105=35,P105,0)</f>
        <v>0</v>
      </c>
      <c r="DC442">
        <f>IF(O106=35,P106,0)</f>
        <v>0</v>
      </c>
      <c r="DD442">
        <f>IF(O107=35,P107,0)</f>
        <v>0</v>
      </c>
      <c r="DE442">
        <f>IF(O108=35,P108,0)</f>
        <v>0</v>
      </c>
      <c r="DF442">
        <f>IF(O109=35,P109,0)</f>
        <v>0</v>
      </c>
      <c r="DG442">
        <f>IF(O110=35,P110,0)</f>
        <v>0</v>
      </c>
      <c r="DH442">
        <f>IF(O111=35,P111,0)</f>
        <v>0</v>
      </c>
      <c r="DI442">
        <f>IF(O112=35,P112,0)</f>
        <v>0</v>
      </c>
      <c r="DJ442">
        <f>IF(O113=35,P113,0)</f>
        <v>0</v>
      </c>
      <c r="DK442">
        <f>IF(O114=35,P114,0)</f>
        <v>0</v>
      </c>
      <c r="DL442">
        <f>IF(O115=35,P115,0)</f>
        <v>0</v>
      </c>
      <c r="DM442">
        <f>IF(O116=35,P116,0)</f>
        <v>0</v>
      </c>
      <c r="DN442">
        <f>IF(O117=35,P117,0)</f>
        <v>0</v>
      </c>
      <c r="DO442">
        <f>IF(O118=35,P118,0)</f>
        <v>0</v>
      </c>
      <c r="DP442">
        <f>IF(O119=35,P119,0)</f>
        <v>0</v>
      </c>
      <c r="DQ442">
        <f>IF(O120=35,P120,0)</f>
        <v>0</v>
      </c>
      <c r="DR442">
        <f>IF(O121=35,P121,0)</f>
        <v>0</v>
      </c>
      <c r="DS442">
        <f>IF(O122=35,P122,0)</f>
        <v>0</v>
      </c>
      <c r="DT442">
        <f>IF(O123=35,P123,0)</f>
        <v>0</v>
      </c>
      <c r="DU442">
        <f>IF(O124=35,P124,0)</f>
        <v>0</v>
      </c>
      <c r="DV442">
        <f>IF(O125=35,P125,0)</f>
        <v>0</v>
      </c>
      <c r="DW442">
        <f>IF(O126=35,P126,0)</f>
        <v>0</v>
      </c>
      <c r="DX442">
        <f>IF(O127=35,P127,0)</f>
        <v>0</v>
      </c>
      <c r="DY442">
        <f>IF(O128=35,P128,0)</f>
        <v>0</v>
      </c>
      <c r="DZ442" s="289">
        <f>SUM(B442:DY442)</f>
        <v>0</v>
      </c>
    </row>
    <row r="443" spans="1:130" ht="18" customHeight="1" hidden="1" thickBot="1" thickTop="1">
      <c r="A443" s="252" t="s">
        <v>47</v>
      </c>
      <c r="B443">
        <f>IF(O1=36,P1,0)</f>
        <v>0</v>
      </c>
      <c r="C443">
        <f>IF(O2=36,P2,0)</f>
        <v>0</v>
      </c>
      <c r="D443">
        <f>IF(O3=36,P3,0)</f>
        <v>0</v>
      </c>
      <c r="E443">
        <f>IF(O4=36,P4,0)</f>
        <v>0</v>
      </c>
      <c r="F443">
        <f>IF(O5=36,P5,0)</f>
        <v>0</v>
      </c>
      <c r="G443">
        <f>IF(O6=36,P6,0)</f>
        <v>0</v>
      </c>
      <c r="H443">
        <f>IF(O7=36,P7,0)</f>
        <v>0</v>
      </c>
      <c r="I443">
        <f>IF(O8=36,P8,0)</f>
        <v>0</v>
      </c>
      <c r="J443">
        <f>IF(O9=36,P9,0)</f>
        <v>0</v>
      </c>
      <c r="K443">
        <f>IF(O10=36,P10,0)</f>
        <v>0</v>
      </c>
      <c r="L443">
        <f>IF(O11=36,P11,0)</f>
        <v>0</v>
      </c>
      <c r="M443">
        <f>IF(O12=36,P12,0)</f>
        <v>0</v>
      </c>
      <c r="N443">
        <f>IF(O13=36,P13,0)</f>
        <v>0</v>
      </c>
      <c r="O443">
        <f>IF(O14=36,P14,0)</f>
        <v>0</v>
      </c>
      <c r="P443">
        <f>IF(O15=36,P15,0)</f>
        <v>0</v>
      </c>
      <c r="Q443">
        <f>IF(O16=36,P16,0)</f>
        <v>0</v>
      </c>
      <c r="R443">
        <f>IF(O17=36,P17,0)</f>
        <v>0</v>
      </c>
      <c r="S443">
        <f>IF(O18=36,P18,0)</f>
        <v>0</v>
      </c>
      <c r="T443">
        <f>IF(O19=36,P19,0)</f>
        <v>0</v>
      </c>
      <c r="U443">
        <f>IF(O20=36,P20,0)</f>
        <v>0</v>
      </c>
      <c r="V443">
        <f>IF(O21=36,P21,0)</f>
        <v>0</v>
      </c>
      <c r="W443">
        <f>IF(O22=36,P22,0)</f>
        <v>0</v>
      </c>
      <c r="X443">
        <f>IF(O23=36,P23,0)</f>
        <v>0</v>
      </c>
      <c r="Y443">
        <f>IF(O24=36,P24,0)</f>
        <v>0</v>
      </c>
      <c r="Z443">
        <f>IF(O25=36,P25,0)</f>
        <v>0</v>
      </c>
      <c r="AA443">
        <f>IF(O26=36,P26,0)</f>
        <v>0</v>
      </c>
      <c r="AB443">
        <f>IF(O27=36,P27,0)</f>
        <v>0</v>
      </c>
      <c r="AC443">
        <f>IF(O28=36,P28,0)</f>
        <v>0</v>
      </c>
      <c r="AD443">
        <f>IF(O29=36,P29,0)</f>
        <v>0</v>
      </c>
      <c r="AE443">
        <f>IF(O30=36,P30,0)</f>
        <v>0</v>
      </c>
      <c r="AF443">
        <f>IF(O31=36,P31,0)</f>
        <v>0</v>
      </c>
      <c r="AG443">
        <f>IF(O32=36,P32,0)</f>
        <v>0</v>
      </c>
      <c r="AH443">
        <f>IF(O33=36,P33,0)</f>
        <v>0</v>
      </c>
      <c r="AI443">
        <f>IF(O34=36,P34,0)</f>
        <v>0</v>
      </c>
      <c r="AJ443">
        <f>IF(O35=36,P35,0)</f>
        <v>0</v>
      </c>
      <c r="AK443">
        <f>IF(O36=36,P36,0)</f>
        <v>0</v>
      </c>
      <c r="AL443">
        <f>IF(O37=36,P37,0)</f>
        <v>0</v>
      </c>
      <c r="AM443">
        <f>IF(O38=36,P38,0)</f>
        <v>0</v>
      </c>
      <c r="AN443">
        <f>IF(O39=36,P39,0)</f>
        <v>0</v>
      </c>
      <c r="AO443">
        <f>IF(O40=36,P40,0)</f>
        <v>0</v>
      </c>
      <c r="AP443">
        <f>IF(O41=36,P41,0)</f>
        <v>0</v>
      </c>
      <c r="AQ443">
        <f>IF(O42=36,P42,0)</f>
        <v>0</v>
      </c>
      <c r="AR443">
        <f>IF(O43=36,P43,0)</f>
        <v>0</v>
      </c>
      <c r="AS443">
        <f>IF(O44=36,P44,0)</f>
        <v>0</v>
      </c>
      <c r="AT443">
        <f>IF(O45=36,P45,0)</f>
        <v>0</v>
      </c>
      <c r="AU443">
        <f>IF(O46=36,P46,0)</f>
        <v>0</v>
      </c>
      <c r="AV443">
        <f>IF(O47=36,P47,0)</f>
        <v>0</v>
      </c>
      <c r="AW443">
        <f>IF(O48=36,P48,0)</f>
        <v>0</v>
      </c>
      <c r="AX443">
        <f>IF(O49=36,P49,0)</f>
        <v>0</v>
      </c>
      <c r="AY443">
        <f>IF(O50=36,P50,0)</f>
        <v>0</v>
      </c>
      <c r="AZ443">
        <f>IF(O51=36,P51,0)</f>
        <v>0</v>
      </c>
      <c r="BA443">
        <f>IF(O52=36,P52,0)</f>
        <v>0</v>
      </c>
      <c r="BB443">
        <f>IF(O53=36,P53,0)</f>
        <v>0</v>
      </c>
      <c r="BC443">
        <f>IF(O54=36,P54,0)</f>
        <v>0</v>
      </c>
      <c r="BD443">
        <f>IF(O55=36,P55,0)</f>
        <v>0</v>
      </c>
      <c r="BE443">
        <f>IF(O56=36,P56,0)</f>
        <v>0</v>
      </c>
      <c r="BF443">
        <f>IF(O57=36,P57,0)</f>
        <v>0</v>
      </c>
      <c r="BG443">
        <f>IF(O58=36,P58,0)</f>
        <v>0</v>
      </c>
      <c r="BH443">
        <f>IF(O59=36,P59,0)</f>
        <v>0</v>
      </c>
      <c r="BI443">
        <f>IF(O60=36,P60,0)</f>
        <v>0</v>
      </c>
      <c r="BJ443">
        <f>IF(O61=36,P61,0)</f>
        <v>0</v>
      </c>
      <c r="BK443">
        <f>IF(O62=36,P62,0)</f>
        <v>0</v>
      </c>
      <c r="BL443">
        <f>IF(O63=36,P63,0)</f>
        <v>0</v>
      </c>
      <c r="BM443">
        <f>IF(O64=36,P64,0)</f>
        <v>0</v>
      </c>
      <c r="BN443">
        <f>IF(O65=36,P65,0)</f>
        <v>0</v>
      </c>
      <c r="BO443">
        <f>IF(O66=36,P66,0)</f>
        <v>0</v>
      </c>
      <c r="BP443">
        <f>IF(O67=36,P67,0)</f>
        <v>0</v>
      </c>
      <c r="BQ443">
        <f>IF(O68=36,P68,0)</f>
        <v>0</v>
      </c>
      <c r="BR443">
        <f>IF(O69=36,P69,0)</f>
        <v>0</v>
      </c>
      <c r="BS443">
        <f>IF(O70=36,P70,0)</f>
        <v>0</v>
      </c>
      <c r="BT443">
        <f>IF(O71=36,P71,0)</f>
        <v>0</v>
      </c>
      <c r="BU443">
        <f>IF(O72=36,P72,0)</f>
        <v>0</v>
      </c>
      <c r="BV443">
        <f>IF(O73=36,P73,0)</f>
        <v>0</v>
      </c>
      <c r="BW443">
        <f>IF(O74=36,P74,0)</f>
        <v>0</v>
      </c>
      <c r="BX443">
        <f>IF(O75=36,P75,0)</f>
        <v>0</v>
      </c>
      <c r="BY443">
        <f>IF(O76=36,P76,0)</f>
        <v>0</v>
      </c>
      <c r="BZ443">
        <f>IF(O77=36,P77,0)</f>
        <v>0</v>
      </c>
      <c r="CA443">
        <f>IF(O78=36,P78,0)</f>
        <v>0</v>
      </c>
      <c r="CB443">
        <f>IF(O79=36,P79,0)</f>
        <v>0</v>
      </c>
      <c r="CC443">
        <f>IF(O80=36,P80,0)</f>
        <v>0</v>
      </c>
      <c r="CD443">
        <f>IF(O81=36,P81,0)</f>
        <v>0</v>
      </c>
      <c r="CE443">
        <f>IF(O82=36,P82,0)</f>
        <v>0</v>
      </c>
      <c r="CF443">
        <f>IF(O83=36,P83,0)</f>
        <v>0</v>
      </c>
      <c r="CG443">
        <f>IF(O84=36,P84,0)</f>
        <v>0</v>
      </c>
      <c r="CH443">
        <f>IF(O85=36,P85,0)</f>
        <v>0</v>
      </c>
      <c r="CI443">
        <f>IF(O86=36,P86,0)</f>
        <v>0</v>
      </c>
      <c r="CJ443">
        <f>IF(O87=36,P87,0)</f>
        <v>0</v>
      </c>
      <c r="CK443">
        <f>IF(O88=36,P88,0)</f>
        <v>0</v>
      </c>
      <c r="CL443">
        <f>IF(O89=36,P89,0)</f>
        <v>0</v>
      </c>
      <c r="CM443">
        <f>IF(O90=36,P90,0)</f>
        <v>0</v>
      </c>
      <c r="CN443">
        <f>IF(O91=36,P91,0)</f>
        <v>0</v>
      </c>
      <c r="CO443">
        <f>IF(O92=36,P92,0)</f>
        <v>0</v>
      </c>
      <c r="CP443">
        <f>IF(O93=36,P93,0)</f>
        <v>0</v>
      </c>
      <c r="CQ443">
        <f>IF(O94=36,P94,0)</f>
        <v>0</v>
      </c>
      <c r="CR443">
        <f>IF(O95=36,P95,0)</f>
        <v>0</v>
      </c>
      <c r="CS443">
        <f>IF(O96=36,P96,0)</f>
        <v>0</v>
      </c>
      <c r="CT443">
        <f>IF(O97=36,P97,0)</f>
        <v>0</v>
      </c>
      <c r="CU443">
        <f>IF(O98=36,P98,0)</f>
        <v>0</v>
      </c>
      <c r="CV443">
        <f>IF(O99=36,P99,0)</f>
        <v>0</v>
      </c>
      <c r="CW443">
        <f>IF(O100=36,P100,0)</f>
        <v>0</v>
      </c>
      <c r="CX443">
        <f>IF(O101=36,P101,0)</f>
        <v>0</v>
      </c>
      <c r="CY443">
        <f>IF(O102=36,P102,0)</f>
        <v>0</v>
      </c>
      <c r="CZ443">
        <f>IF(O103=36,P103,0)</f>
        <v>0</v>
      </c>
      <c r="DA443">
        <f>IF(O104=36,P104,0)</f>
        <v>0</v>
      </c>
      <c r="DB443">
        <f>IF(O105=36,P105,0)</f>
        <v>0</v>
      </c>
      <c r="DC443">
        <f>IF(O106=36,P106,0)</f>
        <v>0</v>
      </c>
      <c r="DD443">
        <f>IF(O107=36,P107,0)</f>
        <v>0</v>
      </c>
      <c r="DE443">
        <f>IF(O108=36,P108,0)</f>
        <v>0</v>
      </c>
      <c r="DF443">
        <f>IF(O109=36,P109,0)</f>
        <v>0</v>
      </c>
      <c r="DG443">
        <f>IF(O110=36,P110,0)</f>
        <v>0</v>
      </c>
      <c r="DH443">
        <f>IF(O111=36,P111,0)</f>
        <v>0</v>
      </c>
      <c r="DI443">
        <f>IF(O112=36,P112,0)</f>
        <v>0</v>
      </c>
      <c r="DJ443">
        <f>IF(O113=36,P113,0)</f>
        <v>0</v>
      </c>
      <c r="DK443">
        <f>IF(O114=36,P114,0)</f>
        <v>0</v>
      </c>
      <c r="DL443">
        <f>IF(O115=36,P115,0)</f>
        <v>0</v>
      </c>
      <c r="DM443">
        <f>IF(O116=36,P116,0)</f>
        <v>0</v>
      </c>
      <c r="DN443">
        <f>IF(O117=36,P117,0)</f>
        <v>0</v>
      </c>
      <c r="DO443">
        <f>IF(O118=36,P118,0)</f>
        <v>0</v>
      </c>
      <c r="DP443">
        <f>IF(O119=36,P119,0)</f>
        <v>0</v>
      </c>
      <c r="DQ443">
        <f>IF(O120=36,P120,0)</f>
        <v>0</v>
      </c>
      <c r="DR443">
        <f>IF(O121=36,P121,0)</f>
        <v>0</v>
      </c>
      <c r="DS443">
        <f>IF(O122=36,P122,0)</f>
        <v>0</v>
      </c>
      <c r="DT443">
        <f>IF(O123=36,P123,0)</f>
        <v>0</v>
      </c>
      <c r="DU443">
        <f>IF(O124=36,P124,0)</f>
        <v>0</v>
      </c>
      <c r="DV443">
        <f>IF(O125=36,P125,0)</f>
        <v>0</v>
      </c>
      <c r="DW443">
        <f>IF(O126=36,P126,0)</f>
        <v>0</v>
      </c>
      <c r="DX443">
        <f>IF(O127=36,P127,0)</f>
        <v>0</v>
      </c>
      <c r="DY443">
        <f>IF(O128=36,P128,0)</f>
        <v>0</v>
      </c>
      <c r="DZ443" s="289">
        <f>SUM(B443:DY443)</f>
        <v>0</v>
      </c>
    </row>
    <row r="444" spans="1:130" ht="18" customHeight="1" hidden="1" thickBot="1" thickTop="1">
      <c r="A444" s="252" t="s">
        <v>52</v>
      </c>
      <c r="B444">
        <f>IF(O1=37,P1,0)</f>
        <v>0</v>
      </c>
      <c r="C444">
        <f>IF(O2=37,P2,0)</f>
        <v>0</v>
      </c>
      <c r="D444">
        <f>IF(O3=37,P3,0)</f>
        <v>0</v>
      </c>
      <c r="E444">
        <f>IF(O4=37,P4,0)</f>
        <v>0</v>
      </c>
      <c r="F444">
        <f>IF(O5=37,P5,0)</f>
        <v>0</v>
      </c>
      <c r="G444">
        <f>IF(O6=37,P6,0)</f>
        <v>0</v>
      </c>
      <c r="H444">
        <f>IF(O7=37,P7,0)</f>
        <v>0</v>
      </c>
      <c r="I444">
        <f>IF(O8=37,P8,0)</f>
        <v>0</v>
      </c>
      <c r="J444">
        <f>IF(O9=37,P9,0)</f>
        <v>0</v>
      </c>
      <c r="K444">
        <f>IF(O10=37,P10,0)</f>
        <v>0</v>
      </c>
      <c r="L444">
        <f>IF(O11=37,P11,0)</f>
        <v>0</v>
      </c>
      <c r="M444">
        <f>IF(O12=37,P12,0)</f>
        <v>0</v>
      </c>
      <c r="N444">
        <f>IF(O13=37,P13,0)</f>
        <v>0</v>
      </c>
      <c r="O444">
        <f>IF(O14=37,P14,0)</f>
        <v>0</v>
      </c>
      <c r="P444">
        <f>IF(O15=37,P15,0)</f>
        <v>0</v>
      </c>
      <c r="Q444">
        <f>IF(O16=37,P16,0)</f>
        <v>0</v>
      </c>
      <c r="R444">
        <f>IF(O17=37,P17,0)</f>
        <v>0</v>
      </c>
      <c r="S444">
        <f>IF(O18=37,P18,0)</f>
        <v>0</v>
      </c>
      <c r="T444">
        <f>IF(O19=37,P19,0)</f>
        <v>0</v>
      </c>
      <c r="U444">
        <f>IF(O20=37,P20,0)</f>
        <v>0</v>
      </c>
      <c r="V444">
        <f>IF(O21=37,P21,0)</f>
        <v>0</v>
      </c>
      <c r="W444">
        <f>IF(O22=37,P22,0)</f>
        <v>0</v>
      </c>
      <c r="X444">
        <f>IF(O23=37,P23,0)</f>
        <v>0</v>
      </c>
      <c r="Y444">
        <f>IF(O24=37,P24,0)</f>
        <v>0</v>
      </c>
      <c r="Z444">
        <f>IF(O25=37,P25,0)</f>
        <v>0</v>
      </c>
      <c r="AA444">
        <f>IF(O26=37,P26,0)</f>
        <v>0</v>
      </c>
      <c r="AB444">
        <f>IF(O27=37,P27,0)</f>
        <v>0</v>
      </c>
      <c r="AC444">
        <f>IF(O28=37,P28,0)</f>
        <v>0</v>
      </c>
      <c r="AD444">
        <f>IF(O29=37,P29,0)</f>
        <v>0</v>
      </c>
      <c r="AE444">
        <f>IF(O30=37,P30,0)</f>
        <v>0</v>
      </c>
      <c r="AF444">
        <f>IF(O31=37,P31,0)</f>
        <v>0</v>
      </c>
      <c r="AG444">
        <f>IF(O32=37,P32,0)</f>
        <v>0</v>
      </c>
      <c r="AH444">
        <f>IF(O33=37,P33,0)</f>
        <v>0</v>
      </c>
      <c r="AI444">
        <f>IF(O34=37,P34,0)</f>
        <v>0</v>
      </c>
      <c r="AJ444">
        <f>IF(O35=37,P35,0)</f>
        <v>0</v>
      </c>
      <c r="AK444">
        <f>IF(O36=37,P36,0)</f>
        <v>0</v>
      </c>
      <c r="AL444">
        <f>IF(O37=37,P37,0)</f>
        <v>0</v>
      </c>
      <c r="AM444">
        <f>IF(O38=37,P38,0)</f>
        <v>0</v>
      </c>
      <c r="AN444">
        <f>IF(O39=37,P39,0)</f>
        <v>0</v>
      </c>
      <c r="AO444">
        <f>IF(O40=37,P40,0)</f>
        <v>0</v>
      </c>
      <c r="AP444">
        <f>IF(O41=37,P41,0)</f>
        <v>0</v>
      </c>
      <c r="AQ444">
        <f>IF(O42=37,P42,0)</f>
        <v>0</v>
      </c>
      <c r="AR444">
        <f>IF(O43=37,P43,0)</f>
        <v>0</v>
      </c>
      <c r="AS444">
        <f>IF(O44=37,P44,0)</f>
        <v>0</v>
      </c>
      <c r="AT444">
        <f>IF(O45=37,P45,0)</f>
        <v>0</v>
      </c>
      <c r="AU444">
        <f>IF(O46=37,P46,0)</f>
        <v>0</v>
      </c>
      <c r="AV444">
        <f>IF(O47=37,P47,0)</f>
        <v>0</v>
      </c>
      <c r="AW444">
        <f>IF(O48=37,P48,0)</f>
        <v>0</v>
      </c>
      <c r="AX444">
        <f>IF(O49=37,P49,0)</f>
        <v>0</v>
      </c>
      <c r="AY444">
        <f>IF(O50=37,P50,0)</f>
        <v>0</v>
      </c>
      <c r="AZ444">
        <f>IF(O51=37,P51,0)</f>
        <v>0</v>
      </c>
      <c r="BA444">
        <f>IF(O52=37,P52,0)</f>
        <v>0</v>
      </c>
      <c r="BB444">
        <f>IF(O53=37,P53,0)</f>
        <v>0</v>
      </c>
      <c r="BC444">
        <f>IF(O54=37,P54,0)</f>
        <v>0</v>
      </c>
      <c r="BD444">
        <f>IF(O55=37,P55,0)</f>
        <v>0</v>
      </c>
      <c r="BE444">
        <f>IF(O56=37,P56,0)</f>
        <v>0</v>
      </c>
      <c r="BF444">
        <f>IF(O57=37,P57,0)</f>
        <v>0</v>
      </c>
      <c r="BG444">
        <f>IF(O58=37,P58,0)</f>
        <v>0</v>
      </c>
      <c r="BH444">
        <f>IF(O59=37,P59,0)</f>
        <v>0</v>
      </c>
      <c r="BI444">
        <f>IF(O60=37,P60,0)</f>
        <v>0</v>
      </c>
      <c r="BJ444">
        <f>IF(O61=37,P61,0)</f>
        <v>0</v>
      </c>
      <c r="BK444">
        <f>IF(O62=37,P62,0)</f>
        <v>0</v>
      </c>
      <c r="BL444">
        <f>IF(O63=37,P63,0)</f>
        <v>0</v>
      </c>
      <c r="BM444">
        <f>IF(O64=37,P64,0)</f>
        <v>0</v>
      </c>
      <c r="BN444">
        <f>IF(O65=37,P65,0)</f>
        <v>0</v>
      </c>
      <c r="BO444">
        <f>IF(O66=37,P66,0)</f>
        <v>0</v>
      </c>
      <c r="BP444">
        <f>IF(O67=37,P67,0)</f>
        <v>0</v>
      </c>
      <c r="BQ444">
        <f>IF(O68=37,P68,0)</f>
        <v>0</v>
      </c>
      <c r="BR444">
        <f>IF(O69=37,P69,0)</f>
        <v>0</v>
      </c>
      <c r="BS444">
        <f>IF(O70=37,P70,0)</f>
        <v>0</v>
      </c>
      <c r="BT444">
        <f>IF(O71=37,P71,0)</f>
        <v>0</v>
      </c>
      <c r="BU444">
        <f>IF(O72=37,P72,0)</f>
        <v>0</v>
      </c>
      <c r="BV444">
        <f>IF(O73=37,P73,0)</f>
        <v>0</v>
      </c>
      <c r="BW444">
        <f>IF(O74=37,P74,0)</f>
        <v>0</v>
      </c>
      <c r="BX444">
        <f>IF(O75=37,P75,0)</f>
        <v>0</v>
      </c>
      <c r="BY444">
        <f>IF(O76=37,P76,0)</f>
        <v>0</v>
      </c>
      <c r="BZ444">
        <f>IF(O77=37,P77,0)</f>
        <v>0</v>
      </c>
      <c r="CA444">
        <f>IF(O78=37,P78,0)</f>
        <v>0</v>
      </c>
      <c r="CB444">
        <f>IF(O79=37,P79,0)</f>
        <v>0</v>
      </c>
      <c r="CC444">
        <f>IF(O80=37,P80,0)</f>
        <v>0</v>
      </c>
      <c r="CD444">
        <f>IF(O81=37,P81,0)</f>
        <v>0</v>
      </c>
      <c r="CE444">
        <f>IF(O82=37,P82,0)</f>
        <v>0</v>
      </c>
      <c r="CF444">
        <f>IF(O83=37,P83,0)</f>
        <v>0</v>
      </c>
      <c r="CG444">
        <f>IF(O84=37,P84,0)</f>
        <v>0</v>
      </c>
      <c r="CH444">
        <f>IF(O85=37,P85,0)</f>
        <v>0</v>
      </c>
      <c r="CI444">
        <f>IF(O86=37,P86,0)</f>
        <v>0</v>
      </c>
      <c r="CJ444">
        <f>IF(O87=37,P87,0)</f>
        <v>0</v>
      </c>
      <c r="CK444">
        <f>IF(O88=37,P88,0)</f>
        <v>0</v>
      </c>
      <c r="CL444">
        <f>IF(O89=37,P89,0)</f>
        <v>0</v>
      </c>
      <c r="CM444">
        <f>IF(O90=37,P90,0)</f>
        <v>0</v>
      </c>
      <c r="CN444">
        <f>IF(O91=37,P91,0)</f>
        <v>0</v>
      </c>
      <c r="CO444">
        <f>IF(O92=37,P92,0)</f>
        <v>0</v>
      </c>
      <c r="CP444">
        <f>IF(O93=37,P93,0)</f>
        <v>0</v>
      </c>
      <c r="CQ444">
        <f>IF(O94=37,P94,0)</f>
        <v>0</v>
      </c>
      <c r="CR444">
        <f>IF(O95=37,P95,0)</f>
        <v>0</v>
      </c>
      <c r="CS444">
        <f>IF(O96=37,P96,0)</f>
        <v>0</v>
      </c>
      <c r="CT444">
        <f>IF(O97=37,P97,0)</f>
        <v>0</v>
      </c>
      <c r="CU444">
        <f>IF(O98=37,P98,0)</f>
        <v>0</v>
      </c>
      <c r="CV444">
        <f>IF(O99=37,P99,0)</f>
        <v>0</v>
      </c>
      <c r="CW444">
        <f>IF(O100=37,P100,0)</f>
        <v>0</v>
      </c>
      <c r="CX444">
        <f>IF(O101=37,P101,0)</f>
        <v>0</v>
      </c>
      <c r="CY444">
        <f>IF(O102=37,P102,0)</f>
        <v>0</v>
      </c>
      <c r="CZ444">
        <f>IF(O103=37,P103,0)</f>
        <v>0</v>
      </c>
      <c r="DA444">
        <f>IF(O104=37,P104,0)</f>
        <v>0</v>
      </c>
      <c r="DB444">
        <f>IF(O105=37,P105,0)</f>
        <v>0</v>
      </c>
      <c r="DC444">
        <f>IF(O106=37,P106,0)</f>
        <v>0</v>
      </c>
      <c r="DD444">
        <f>IF(O107=37,P107,0)</f>
        <v>0</v>
      </c>
      <c r="DE444">
        <f>IF(O108=37,P108,0)</f>
        <v>0</v>
      </c>
      <c r="DF444">
        <f>IF(O109=37,P109,0)</f>
        <v>0</v>
      </c>
      <c r="DG444">
        <f>IF(O110=37,P110,0)</f>
        <v>0</v>
      </c>
      <c r="DH444">
        <f>IF(O111=37,P111,0)</f>
        <v>0</v>
      </c>
      <c r="DI444">
        <f>IF(O112=37,P112,0)</f>
        <v>0</v>
      </c>
      <c r="DJ444">
        <f>IF(O113=37,P113,0)</f>
        <v>0</v>
      </c>
      <c r="DK444">
        <f>IF(O114=37,P114,0)</f>
        <v>0</v>
      </c>
      <c r="DL444">
        <f>IF(O115=37,P115,0)</f>
        <v>0</v>
      </c>
      <c r="DM444">
        <f>IF(O116=37,P116,0)</f>
        <v>0</v>
      </c>
      <c r="DN444">
        <f>IF(O117=37,P117,0)</f>
        <v>0</v>
      </c>
      <c r="DO444">
        <f>IF(O118=37,P118,0)</f>
        <v>0</v>
      </c>
      <c r="DP444">
        <f>IF(O119=37,P119,0)</f>
        <v>0</v>
      </c>
      <c r="DQ444">
        <f>IF(O120=37,P120,0)</f>
        <v>0</v>
      </c>
      <c r="DR444">
        <f>IF(O121=37,P121,0)</f>
        <v>0</v>
      </c>
      <c r="DS444">
        <f>IF(O122=37,P122,0)</f>
        <v>0</v>
      </c>
      <c r="DT444">
        <f>IF(O123=37,P123,0)</f>
        <v>0</v>
      </c>
      <c r="DU444">
        <f>IF(O124=37,P124,0)</f>
        <v>0</v>
      </c>
      <c r="DV444">
        <f>IF(O125=37,P125,0)</f>
        <v>0</v>
      </c>
      <c r="DW444">
        <f>IF(O126=37,P126,0)</f>
        <v>0</v>
      </c>
      <c r="DX444">
        <f>IF(O127=37,P127,0)</f>
        <v>0</v>
      </c>
      <c r="DY444">
        <f>IF(O128=37,P128,0)</f>
        <v>0</v>
      </c>
      <c r="DZ444" s="289">
        <f>SUM(B444:DY444)</f>
        <v>0</v>
      </c>
    </row>
    <row r="445" spans="1:130" ht="18" customHeight="1" hidden="1" thickBot="1" thickTop="1">
      <c r="A445" s="252" t="s">
        <v>112</v>
      </c>
      <c r="B445">
        <f>IF(O1=38,P1,0)</f>
        <v>0</v>
      </c>
      <c r="C445">
        <f>IF(O2=38,P2,0)</f>
        <v>0</v>
      </c>
      <c r="D445">
        <f>IF(O3=38,P3,0)</f>
        <v>0</v>
      </c>
      <c r="E445">
        <f>IF(O4=38,P4,0)</f>
        <v>0</v>
      </c>
      <c r="F445">
        <f>IF(O5=38,P5,0)</f>
        <v>0</v>
      </c>
      <c r="G445">
        <f>IF(O6=38,P6,0)</f>
        <v>0</v>
      </c>
      <c r="H445">
        <f>IF(O7=38,P7,0)</f>
        <v>0</v>
      </c>
      <c r="I445">
        <f>IF(O8=38,P8,0)</f>
        <v>0</v>
      </c>
      <c r="J445">
        <f>IF(O9=38,P9,0)</f>
        <v>0</v>
      </c>
      <c r="K445">
        <f>IF(O10=38,P10,0)</f>
        <v>0</v>
      </c>
      <c r="L445">
        <f>IF(O11=38,P11,0)</f>
        <v>0</v>
      </c>
      <c r="M445">
        <f>IF(O12=38,P12,0)</f>
        <v>0</v>
      </c>
      <c r="N445">
        <f>IF(O13=38,P13,0)</f>
        <v>0</v>
      </c>
      <c r="O445">
        <f>IF(O14=38,P14,0)</f>
        <v>0</v>
      </c>
      <c r="P445">
        <f>IF(O15=38,P15,0)</f>
        <v>0</v>
      </c>
      <c r="Q445">
        <f>IF(O16=38,P16,0)</f>
        <v>0</v>
      </c>
      <c r="R445">
        <f>IF(O17=38,P17,0)</f>
        <v>0</v>
      </c>
      <c r="S445">
        <f>IF(O18=38,P18,0)</f>
        <v>0</v>
      </c>
      <c r="T445">
        <f>IF(O19=38,P19,0)</f>
        <v>0</v>
      </c>
      <c r="U445">
        <f>IF(O20=38,P20,0)</f>
        <v>0</v>
      </c>
      <c r="V445">
        <f>IF(O21=38,P21,0)</f>
        <v>0</v>
      </c>
      <c r="W445">
        <f>IF(O22=38,P22,0)</f>
        <v>0</v>
      </c>
      <c r="X445">
        <f>IF(O23=38,P23,0)</f>
        <v>0</v>
      </c>
      <c r="Y445">
        <f>IF(O24=38,P24,0)</f>
        <v>0</v>
      </c>
      <c r="Z445">
        <f>IF(O25=38,P25,0)</f>
        <v>0</v>
      </c>
      <c r="AA445">
        <f>IF(O26=38,P26,0)</f>
        <v>0</v>
      </c>
      <c r="AB445">
        <f>IF(O27=38,P27,0)</f>
        <v>0</v>
      </c>
      <c r="AC445">
        <f>IF(O28=38,P28,0)</f>
        <v>0</v>
      </c>
      <c r="AD445">
        <f>IF(O29=38,P29,0)</f>
        <v>0</v>
      </c>
      <c r="AE445">
        <f>IF(O30=38,P30,0)</f>
        <v>0</v>
      </c>
      <c r="AF445">
        <f>IF(O31=38,P31,0)</f>
        <v>0</v>
      </c>
      <c r="AG445">
        <f>IF(O32=38,P32,0)</f>
        <v>0</v>
      </c>
      <c r="AH445">
        <f>IF(O33=38,P33,0)</f>
        <v>0</v>
      </c>
      <c r="AI445">
        <f>IF(O34=38,P34,0)</f>
        <v>0</v>
      </c>
      <c r="AJ445">
        <f>IF(O35=38,P35,0)</f>
        <v>0</v>
      </c>
      <c r="AK445">
        <f>IF(O36=38,P36,0)</f>
        <v>0</v>
      </c>
      <c r="AL445">
        <f>IF(O37=38,P37,0)</f>
        <v>0</v>
      </c>
      <c r="AM445">
        <f>IF(O38=38,P38,0)</f>
        <v>0</v>
      </c>
      <c r="AN445">
        <f>IF(O39=38,P39,0)</f>
        <v>0</v>
      </c>
      <c r="AO445">
        <f>IF(O40=38,P40,0)</f>
        <v>0</v>
      </c>
      <c r="AP445">
        <f>IF(O41=38,P41,0)</f>
        <v>0</v>
      </c>
      <c r="AQ445">
        <f>IF(O42=38,P42,0)</f>
        <v>0</v>
      </c>
      <c r="AR445">
        <f>IF(O43=38,P43,0)</f>
        <v>0</v>
      </c>
      <c r="AS445">
        <f>IF(O44=38,P44,0)</f>
        <v>0</v>
      </c>
      <c r="AT445">
        <f>IF(O45=38,P45,0)</f>
        <v>0</v>
      </c>
      <c r="AU445">
        <f>IF(O46=38,P46,0)</f>
        <v>0</v>
      </c>
      <c r="AV445">
        <f>IF(O47=38,P47,0)</f>
        <v>0</v>
      </c>
      <c r="AW445">
        <f>IF(O48=38,P48,0)</f>
        <v>0</v>
      </c>
      <c r="AX445">
        <f>IF(O49=38,P49,0)</f>
        <v>0</v>
      </c>
      <c r="AY445">
        <f>IF(O50=38,P50,0)</f>
        <v>0</v>
      </c>
      <c r="AZ445">
        <f>IF(O51=38,P51,0)</f>
        <v>0</v>
      </c>
      <c r="BA445">
        <f>IF(O52=38,P52,0)</f>
        <v>0</v>
      </c>
      <c r="BB445">
        <f>IF(O53=38,P53,0)</f>
        <v>0</v>
      </c>
      <c r="BC445">
        <f>IF(O54=38,P54,0)</f>
        <v>0</v>
      </c>
      <c r="BD445">
        <f>IF(O55=38,P55,0)</f>
        <v>0</v>
      </c>
      <c r="BE445">
        <f>IF(O56=38,P56,0)</f>
        <v>0</v>
      </c>
      <c r="BF445">
        <f>IF(O57=38,P57,0)</f>
        <v>0</v>
      </c>
      <c r="BG445">
        <f>IF(O58=38,P58,0)</f>
        <v>0</v>
      </c>
      <c r="BH445">
        <f>IF(O59=38,P59,0)</f>
        <v>0</v>
      </c>
      <c r="BI445">
        <f>IF(O60=38,P60,0)</f>
        <v>0</v>
      </c>
      <c r="BJ445">
        <f>IF(O61=38,P61,0)</f>
        <v>0</v>
      </c>
      <c r="BK445">
        <f>IF(O62=38,P62,0)</f>
        <v>0</v>
      </c>
      <c r="BL445">
        <f>IF(O63=38,P63,0)</f>
        <v>0</v>
      </c>
      <c r="BM445">
        <f>IF(O64=38,P64,0)</f>
        <v>0</v>
      </c>
      <c r="BN445">
        <f>IF(O65=38,P65,0)</f>
        <v>0</v>
      </c>
      <c r="BO445">
        <f>IF(O66=38,P66,0)</f>
        <v>0</v>
      </c>
      <c r="BP445">
        <f>IF(O67=38,P67,0)</f>
        <v>0</v>
      </c>
      <c r="BQ445">
        <f>IF(O68=38,P68,0)</f>
        <v>0</v>
      </c>
      <c r="BR445">
        <f>IF(O69=38,P69,0)</f>
        <v>0</v>
      </c>
      <c r="BS445">
        <f>IF(O70=38,P70,0)</f>
        <v>0</v>
      </c>
      <c r="BT445">
        <f>IF(O71=38,P71,0)</f>
        <v>0</v>
      </c>
      <c r="BU445">
        <f>IF(O72=38,P72,0)</f>
        <v>0</v>
      </c>
      <c r="BV445">
        <f>IF(O73=38,P73,0)</f>
        <v>0</v>
      </c>
      <c r="BW445">
        <f>IF(O74=38,P74,0)</f>
        <v>0</v>
      </c>
      <c r="BX445">
        <f>IF(O75=38,P75,0)</f>
        <v>0</v>
      </c>
      <c r="BY445">
        <f>IF(O76=38,P76,0)</f>
        <v>0</v>
      </c>
      <c r="BZ445">
        <f>IF(O77=38,P77,0)</f>
        <v>0</v>
      </c>
      <c r="CA445">
        <f>IF(O78=38,P78,0)</f>
        <v>0</v>
      </c>
      <c r="CB445">
        <f>IF(O79=38,P79,0)</f>
        <v>0</v>
      </c>
      <c r="CC445">
        <f>IF(O80=38,P80,0)</f>
        <v>0</v>
      </c>
      <c r="CD445">
        <f>IF(O81=38,P81,0)</f>
        <v>0</v>
      </c>
      <c r="CE445">
        <f>IF(O82=38,P82,0)</f>
        <v>0</v>
      </c>
      <c r="CF445">
        <f>IF(O83=38,P83,0)</f>
        <v>0</v>
      </c>
      <c r="CG445">
        <f>IF(O84=38,P84,0)</f>
        <v>0</v>
      </c>
      <c r="CH445">
        <f>IF(O85=38,P85,0)</f>
        <v>0</v>
      </c>
      <c r="CI445">
        <f>IF(O86=38,P86,0)</f>
        <v>0</v>
      </c>
      <c r="CJ445">
        <f>IF(O87=38,P87,0)</f>
        <v>0</v>
      </c>
      <c r="CK445">
        <f>IF(O88=38,P88,0)</f>
        <v>0</v>
      </c>
      <c r="CL445">
        <f>IF(O89=38,P89,0)</f>
        <v>0</v>
      </c>
      <c r="CM445">
        <f>IF(O90=38,P90,0)</f>
        <v>0</v>
      </c>
      <c r="CN445">
        <f>IF(O91=38,P91,0)</f>
        <v>0</v>
      </c>
      <c r="CO445">
        <f>IF(O92=38,P92,0)</f>
        <v>0</v>
      </c>
      <c r="CP445">
        <f>IF(O93=38,P93,0)</f>
        <v>0</v>
      </c>
      <c r="CQ445">
        <f>IF(O94=38,P94,0)</f>
        <v>0</v>
      </c>
      <c r="CR445">
        <f>IF(O95=38,P95,0)</f>
        <v>0</v>
      </c>
      <c r="CS445">
        <f>IF(O96=38,P96,0)</f>
        <v>0</v>
      </c>
      <c r="CT445">
        <f>IF(O97=38,P97,0)</f>
        <v>0</v>
      </c>
      <c r="CU445">
        <f>IF(O98=38,P98,0)</f>
        <v>0</v>
      </c>
      <c r="CV445">
        <f>IF(O99=38,P99,0)</f>
        <v>0</v>
      </c>
      <c r="CW445">
        <f>IF(O100=38,P100,0)</f>
        <v>0</v>
      </c>
      <c r="CX445">
        <f>IF(O101=38,P101,0)</f>
        <v>0</v>
      </c>
      <c r="CY445">
        <f>IF(O102=38,P102,0)</f>
        <v>0</v>
      </c>
      <c r="CZ445">
        <f>IF(O103=38,P103,0)</f>
        <v>0</v>
      </c>
      <c r="DA445">
        <f>IF(O104=38,P104,0)</f>
        <v>0</v>
      </c>
      <c r="DB445">
        <f>IF(O105=38,P105,0)</f>
        <v>0</v>
      </c>
      <c r="DC445">
        <f>IF(O106=38,P106,0)</f>
        <v>0</v>
      </c>
      <c r="DD445">
        <f>IF(O107=38,P107,0)</f>
        <v>0</v>
      </c>
      <c r="DE445">
        <f>IF(O108=38,P108,0)</f>
        <v>0</v>
      </c>
      <c r="DF445">
        <f>IF(O109=38,P109,0)</f>
        <v>0</v>
      </c>
      <c r="DG445">
        <f>IF(O110=38,P110,0)</f>
        <v>0</v>
      </c>
      <c r="DH445">
        <f>IF(O111=38,P111,0)</f>
        <v>0</v>
      </c>
      <c r="DI445">
        <f>IF(O112=38,P112,0)</f>
        <v>0</v>
      </c>
      <c r="DJ445">
        <f>IF(O113=38,P113,0)</f>
        <v>0</v>
      </c>
      <c r="DK445">
        <f>IF(O114=38,P114,0)</f>
        <v>0</v>
      </c>
      <c r="DL445">
        <f>IF(O115=38,P115,0)</f>
        <v>0</v>
      </c>
      <c r="DM445">
        <f>IF(O116=38,P116,0)</f>
        <v>0</v>
      </c>
      <c r="DN445">
        <f>IF(O117=38,P117,0)</f>
        <v>0</v>
      </c>
      <c r="DO445">
        <f>IF(O118=38,P118,0)</f>
        <v>0</v>
      </c>
      <c r="DP445">
        <f>IF(O119=38,P119,0)</f>
        <v>0</v>
      </c>
      <c r="DQ445">
        <f>IF(O120=38,P120,0)</f>
        <v>0</v>
      </c>
      <c r="DR445">
        <f>IF(O121=38,P121,0)</f>
        <v>0</v>
      </c>
      <c r="DS445">
        <f>IF(O122=38,P122,0)</f>
        <v>0</v>
      </c>
      <c r="DT445">
        <f>IF(O123=38,P123,0)</f>
        <v>0</v>
      </c>
      <c r="DU445">
        <f>IF(O124=38,P124,0)</f>
        <v>0</v>
      </c>
      <c r="DV445">
        <f>IF(O125=38,P125,0)</f>
        <v>0</v>
      </c>
      <c r="DW445">
        <f>IF(O126=38,P126,0)</f>
        <v>0</v>
      </c>
      <c r="DX445">
        <f>IF(O127=38,P127,0)</f>
        <v>0</v>
      </c>
      <c r="DY445">
        <f>IF(O128=38,P128,0)</f>
        <v>0</v>
      </c>
      <c r="DZ445" s="289">
        <f>SUM(B445:DY445)</f>
        <v>0</v>
      </c>
    </row>
    <row r="446" spans="1:130" ht="18" customHeight="1" hidden="1" thickBot="1" thickTop="1">
      <c r="A446" s="252" t="s">
        <v>114</v>
      </c>
      <c r="B446">
        <f>IF(O1=39,P1,0)</f>
        <v>0</v>
      </c>
      <c r="C446">
        <f>IF(O2=39,P2,0)</f>
        <v>0</v>
      </c>
      <c r="D446">
        <f>IF(O3=39,P3,0)</f>
        <v>0</v>
      </c>
      <c r="E446">
        <f>IF(O4=39,P4,0)</f>
        <v>0</v>
      </c>
      <c r="F446">
        <f>IF(O5=39,P5,0)</f>
        <v>0</v>
      </c>
      <c r="G446">
        <f>IF(O6=39,P6,0)</f>
        <v>0</v>
      </c>
      <c r="H446">
        <f>IF(O7=39,P7,0)</f>
        <v>0</v>
      </c>
      <c r="I446">
        <f>IF(O8=39,P8,0)</f>
        <v>0</v>
      </c>
      <c r="J446">
        <f>IF(O9=39,P9,0)</f>
        <v>0</v>
      </c>
      <c r="K446">
        <f>IF(O10=39,P10,0)</f>
        <v>0</v>
      </c>
      <c r="L446">
        <f>IF(O11=39,P11,0)</f>
        <v>0</v>
      </c>
      <c r="M446">
        <f>IF(O12=39,P12,0)</f>
        <v>0</v>
      </c>
      <c r="N446">
        <f>IF(O13=39,P13,0)</f>
        <v>0</v>
      </c>
      <c r="O446">
        <f>IF(O14=39,P14,0)</f>
        <v>0</v>
      </c>
      <c r="P446">
        <f>IF(O15=39,P15,0)</f>
        <v>0</v>
      </c>
      <c r="Q446">
        <f>IF(O16=39,P16,0)</f>
        <v>0</v>
      </c>
      <c r="R446">
        <f>IF(O17=39,P17,0)</f>
        <v>0</v>
      </c>
      <c r="S446">
        <f>IF(O18=39,P18,0)</f>
        <v>0</v>
      </c>
      <c r="T446">
        <f>IF(O19=39,P19,0)</f>
        <v>0</v>
      </c>
      <c r="U446">
        <f>IF(O20=39,P20,0)</f>
        <v>0</v>
      </c>
      <c r="V446">
        <f>IF(O21=39,P21,0)</f>
        <v>0</v>
      </c>
      <c r="W446">
        <f>IF(O22=39,P22,0)</f>
        <v>0</v>
      </c>
      <c r="X446">
        <f>IF(O23=39,P23,0)</f>
        <v>0</v>
      </c>
      <c r="Y446">
        <f>IF(O24=39,P24,0)</f>
        <v>0</v>
      </c>
      <c r="Z446">
        <f>IF(O25=39,P25,0)</f>
        <v>0</v>
      </c>
      <c r="AA446">
        <f>IF(O26=39,P26,0)</f>
        <v>0</v>
      </c>
      <c r="AB446">
        <f>IF(O27=39,P27,0)</f>
        <v>0</v>
      </c>
      <c r="AC446">
        <f>IF(O28=39,P28,0)</f>
        <v>0</v>
      </c>
      <c r="AD446">
        <f>IF(O29=39,P29,0)</f>
        <v>0</v>
      </c>
      <c r="AE446">
        <f>IF(O30=39,P30,0)</f>
        <v>0</v>
      </c>
      <c r="AF446">
        <f>IF(O31=39,P31,0)</f>
        <v>0</v>
      </c>
      <c r="AG446">
        <f>IF(O32=39,P32,0)</f>
        <v>0</v>
      </c>
      <c r="AH446">
        <f>IF(O33=39,P33,0)</f>
        <v>0</v>
      </c>
      <c r="AI446">
        <f>IF(O34=39,P34,0)</f>
        <v>0</v>
      </c>
      <c r="AJ446">
        <f>IF(O35=39,P35,0)</f>
        <v>0</v>
      </c>
      <c r="AK446">
        <f>IF(O36=39,P36,0)</f>
        <v>0</v>
      </c>
      <c r="AL446">
        <f>IF(O37=39,P37,0)</f>
        <v>0</v>
      </c>
      <c r="AM446">
        <f>IF(O38=39,P38,0)</f>
        <v>0</v>
      </c>
      <c r="AN446">
        <f>IF(O39=39,P39,0)</f>
        <v>0</v>
      </c>
      <c r="AO446">
        <f>IF(O40=39,P40,0)</f>
        <v>0</v>
      </c>
      <c r="AP446">
        <f>IF(O41=39,P41,0)</f>
        <v>0</v>
      </c>
      <c r="AQ446">
        <f>IF(O42=39,P42,0)</f>
        <v>0</v>
      </c>
      <c r="AR446">
        <f>IF(O43=39,P43,0)</f>
        <v>0</v>
      </c>
      <c r="AS446">
        <f>IF(O44=39,P44,0)</f>
        <v>0</v>
      </c>
      <c r="AT446">
        <f>IF(O45=39,P45,0)</f>
        <v>0</v>
      </c>
      <c r="AU446">
        <f>IF(O46=39,P46,0)</f>
        <v>0</v>
      </c>
      <c r="AV446">
        <f>IF(O47=39,P47,0)</f>
        <v>0</v>
      </c>
      <c r="AW446">
        <f>IF(O48=39,P48,0)</f>
        <v>0</v>
      </c>
      <c r="AX446">
        <f>IF(O49=39,P49,0)</f>
        <v>0</v>
      </c>
      <c r="AY446">
        <f>IF(O50=39,P50,0)</f>
        <v>0</v>
      </c>
      <c r="AZ446">
        <f>IF(O51=39,P51,0)</f>
        <v>0</v>
      </c>
      <c r="BA446">
        <f>IF(O52=39,P52,0)</f>
        <v>0</v>
      </c>
      <c r="BB446">
        <f>IF(O53=39,P53,0)</f>
        <v>0</v>
      </c>
      <c r="BC446">
        <f>IF(O54=39,P54,0)</f>
        <v>0</v>
      </c>
      <c r="BD446">
        <f>IF(O55=39,P55,0)</f>
        <v>0</v>
      </c>
      <c r="BE446">
        <f>IF(O56=39,P56,0)</f>
        <v>0</v>
      </c>
      <c r="BF446">
        <f>IF(O57=39,P57,0)</f>
        <v>0</v>
      </c>
      <c r="BG446">
        <f>IF(O58=39,P58,0)</f>
        <v>0</v>
      </c>
      <c r="BH446">
        <f>IF(O59=39,P59,0)</f>
        <v>0</v>
      </c>
      <c r="BI446">
        <f>IF(O60=39,P60,0)</f>
        <v>0</v>
      </c>
      <c r="BJ446">
        <f>IF(O61=39,P61,0)</f>
        <v>0</v>
      </c>
      <c r="BK446">
        <f>IF(O62=39,P62,0)</f>
        <v>0</v>
      </c>
      <c r="BL446">
        <f>IF(O63=39,P63,0)</f>
        <v>0</v>
      </c>
      <c r="BM446">
        <f>IF(O64=39,P64,0)</f>
        <v>0</v>
      </c>
      <c r="BN446">
        <f>IF(O65=39,P65,0)</f>
        <v>0</v>
      </c>
      <c r="BO446">
        <f>IF(O66=39,P66,0)</f>
        <v>0</v>
      </c>
      <c r="BP446">
        <f>IF(O67=39,P67,0)</f>
        <v>0</v>
      </c>
      <c r="BQ446">
        <f>IF(O68=39,P68,0)</f>
        <v>0</v>
      </c>
      <c r="BR446">
        <f>IF(O69=39,P69,0)</f>
        <v>0</v>
      </c>
      <c r="BS446">
        <f>IF(O70=39,P70,0)</f>
        <v>0</v>
      </c>
      <c r="BT446">
        <f>IF(O71=39,P71,0)</f>
        <v>0</v>
      </c>
      <c r="BU446">
        <f>IF(O72=39,P72,0)</f>
        <v>0</v>
      </c>
      <c r="BV446">
        <f>IF(O73=39,P73,0)</f>
        <v>0</v>
      </c>
      <c r="BW446">
        <f>IF(O74=39,P74,0)</f>
        <v>0</v>
      </c>
      <c r="BX446">
        <f>IF(O75=39,P75,0)</f>
        <v>0</v>
      </c>
      <c r="BY446">
        <f>IF(O76=39,P76,0)</f>
        <v>0</v>
      </c>
      <c r="BZ446">
        <f>IF(O77=39,P77,0)</f>
        <v>0</v>
      </c>
      <c r="CA446">
        <f>IF(O78=39,P78,0)</f>
        <v>0</v>
      </c>
      <c r="CB446">
        <f>IF(O79=39,P79,0)</f>
        <v>0</v>
      </c>
      <c r="CC446">
        <f>IF(O80=39,P80,0)</f>
        <v>0</v>
      </c>
      <c r="CD446">
        <f>IF(O81=39,P81,0)</f>
        <v>0</v>
      </c>
      <c r="CE446">
        <f>IF(O82=39,P82,0)</f>
        <v>0</v>
      </c>
      <c r="CF446">
        <f>IF(O83=39,P83,0)</f>
        <v>0</v>
      </c>
      <c r="CG446">
        <f>IF(O84=39,P84,0)</f>
        <v>0</v>
      </c>
      <c r="CH446">
        <f>IF(O85=39,P85,0)</f>
        <v>0</v>
      </c>
      <c r="CI446">
        <f>IF(O86=39,P86,0)</f>
        <v>0</v>
      </c>
      <c r="CJ446">
        <f>IF(O87=39,P87,0)</f>
        <v>0</v>
      </c>
      <c r="CK446">
        <f>IF(O88=39,P88,0)</f>
        <v>0</v>
      </c>
      <c r="CL446">
        <f>IF(O89=39,P89,0)</f>
        <v>0</v>
      </c>
      <c r="CM446">
        <f>IF(O90=39,P90,0)</f>
        <v>0</v>
      </c>
      <c r="CN446">
        <f>IF(O91=39,P91,0)</f>
        <v>0</v>
      </c>
      <c r="CO446">
        <f>IF(O92=39,P92,0)</f>
        <v>0</v>
      </c>
      <c r="CP446">
        <f>IF(O93=39,P93,0)</f>
        <v>0</v>
      </c>
      <c r="CQ446">
        <f>IF(O94=39,P94,0)</f>
        <v>0</v>
      </c>
      <c r="CR446">
        <f>IF(O95=39,P95,0)</f>
        <v>0</v>
      </c>
      <c r="CS446">
        <f>IF(O96=39,P96,0)</f>
        <v>0</v>
      </c>
      <c r="CT446">
        <f>IF(O97=39,P97,0)</f>
        <v>0</v>
      </c>
      <c r="CU446">
        <f>IF(O98=39,P98,0)</f>
        <v>0</v>
      </c>
      <c r="CV446">
        <f>IF(O99=39,P99,0)</f>
        <v>0</v>
      </c>
      <c r="CW446">
        <f>IF(O100=39,P100,0)</f>
        <v>0</v>
      </c>
      <c r="CX446">
        <f>IF(O101=39,P101,0)</f>
        <v>0</v>
      </c>
      <c r="CY446">
        <f>IF(O102=39,P102,0)</f>
        <v>0</v>
      </c>
      <c r="CZ446">
        <f>IF(O103=39,P103,0)</f>
        <v>0</v>
      </c>
      <c r="DA446">
        <f>IF(O104=39,P104,0)</f>
        <v>0</v>
      </c>
      <c r="DB446">
        <f>IF(O105=39,P105,0)</f>
        <v>0</v>
      </c>
      <c r="DC446">
        <f>IF(O106=39,P106,0)</f>
        <v>0</v>
      </c>
      <c r="DD446">
        <f>IF(O107=39,P107,0)</f>
        <v>0</v>
      </c>
      <c r="DE446">
        <f>IF(O108=39,P108,0)</f>
        <v>0</v>
      </c>
      <c r="DF446">
        <f>IF(O109=39,P109,0)</f>
        <v>0</v>
      </c>
      <c r="DG446">
        <f>IF(O110=39,P110,0)</f>
        <v>0</v>
      </c>
      <c r="DH446">
        <f>IF(O111=39,P111,0)</f>
        <v>0</v>
      </c>
      <c r="DI446">
        <f>IF(O112=39,P112,0)</f>
        <v>0</v>
      </c>
      <c r="DJ446">
        <f>IF(O113=39,P113,0)</f>
        <v>0</v>
      </c>
      <c r="DK446">
        <f>IF(O114=39,P114,0)</f>
        <v>0</v>
      </c>
      <c r="DL446">
        <f>IF(O115=39,P115,0)</f>
        <v>0</v>
      </c>
      <c r="DM446">
        <f>IF(O116=39,P116,0)</f>
        <v>0</v>
      </c>
      <c r="DN446">
        <f>IF(O117=39,P117,0)</f>
        <v>0</v>
      </c>
      <c r="DO446">
        <f>IF(O118=39,P118,0)</f>
        <v>0</v>
      </c>
      <c r="DP446">
        <f>IF(O119=39,P119,0)</f>
        <v>0</v>
      </c>
      <c r="DQ446">
        <f>IF(O120=39,P120,0)</f>
        <v>0</v>
      </c>
      <c r="DR446">
        <f>IF(O121=39,P121,0)</f>
        <v>0</v>
      </c>
      <c r="DS446">
        <f>IF(O122=39,P122,0)</f>
        <v>0</v>
      </c>
      <c r="DT446">
        <f>IF(O123=39,P123,0)</f>
        <v>0</v>
      </c>
      <c r="DU446">
        <f>IF(O124=39,P124,0)</f>
        <v>0</v>
      </c>
      <c r="DV446">
        <f>IF(O125=39,P125,0)</f>
        <v>0</v>
      </c>
      <c r="DW446">
        <f>IF(O126=39,P126,0)</f>
        <v>0</v>
      </c>
      <c r="DX446">
        <f>IF(O127=39,P127,0)</f>
        <v>0</v>
      </c>
      <c r="DY446">
        <f>IF(O128=39,P128,0)</f>
        <v>0</v>
      </c>
      <c r="DZ446" s="289">
        <f>SUM(B446:DY446)</f>
        <v>0</v>
      </c>
    </row>
    <row r="447" spans="1:130" ht="18" customHeight="1" hidden="1" thickBot="1" thickTop="1">
      <c r="A447" s="252" t="s">
        <v>98</v>
      </c>
      <c r="B447">
        <f>IF(O1=40,P1,0)</f>
        <v>0</v>
      </c>
      <c r="C447">
        <f>IF(O2=40,P2,0)</f>
        <v>0</v>
      </c>
      <c r="D447">
        <f>IF(O3=40,P3,0)</f>
        <v>0</v>
      </c>
      <c r="E447">
        <f>IF(O4=40,P4,0)</f>
        <v>0</v>
      </c>
      <c r="F447">
        <f>IF(O5=40,P5,0)</f>
        <v>0</v>
      </c>
      <c r="G447">
        <f>IF(O6=40,P6,0)</f>
        <v>0</v>
      </c>
      <c r="H447">
        <f>IF(O7=40,P7,0)</f>
        <v>0</v>
      </c>
      <c r="I447">
        <f>IF(O8=40,P8,0)</f>
        <v>0</v>
      </c>
      <c r="J447">
        <f>IF(O9=40,P9,0)</f>
        <v>0</v>
      </c>
      <c r="K447">
        <f>IF(O10=40,P10,0)</f>
        <v>0</v>
      </c>
      <c r="L447">
        <f>IF(O11=40,P11,0)</f>
        <v>0</v>
      </c>
      <c r="M447">
        <f>IF(O12=40,P12,0)</f>
        <v>0</v>
      </c>
      <c r="N447">
        <f>IF(O13=40,P13,0)</f>
        <v>0</v>
      </c>
      <c r="O447">
        <f>IF(O14=40,P14,0)</f>
        <v>0</v>
      </c>
      <c r="P447">
        <f>IF(O15=40,P15,0)</f>
        <v>0</v>
      </c>
      <c r="Q447">
        <f>IF(O16=40,P16,0)</f>
        <v>0</v>
      </c>
      <c r="R447">
        <f>IF(O17=40,P17,0)</f>
        <v>0</v>
      </c>
      <c r="S447">
        <f>IF(O18=40,P18,0)</f>
        <v>0</v>
      </c>
      <c r="T447">
        <f>IF(O19=40,P19,0)</f>
        <v>0</v>
      </c>
      <c r="U447">
        <f>IF(O20=40,P20,0)</f>
        <v>0</v>
      </c>
      <c r="V447">
        <f>IF(O21=40,P21,0)</f>
        <v>0</v>
      </c>
      <c r="W447">
        <f>IF(O22=40,P22,0)</f>
        <v>0</v>
      </c>
      <c r="X447">
        <f>IF(O23=40,P23,0)</f>
        <v>0</v>
      </c>
      <c r="Y447">
        <f>IF(O24=40,P24,0)</f>
        <v>0</v>
      </c>
      <c r="Z447">
        <f>IF(O25=40,P25,0)</f>
        <v>0</v>
      </c>
      <c r="AA447">
        <f>IF(O26=40,P26,0)</f>
        <v>0</v>
      </c>
      <c r="AB447">
        <f>IF(O27=40,P27,0)</f>
        <v>0</v>
      </c>
      <c r="AC447">
        <f>IF(O28=40,P28,0)</f>
        <v>0</v>
      </c>
      <c r="AD447">
        <f>IF(O29=40,P29,0)</f>
        <v>0</v>
      </c>
      <c r="AE447">
        <f>IF(O30=40,P30,0)</f>
        <v>0</v>
      </c>
      <c r="AF447">
        <f>IF(O31=40,P31,0)</f>
        <v>0</v>
      </c>
      <c r="AG447">
        <f>IF(O32=40,P32,0)</f>
        <v>0</v>
      </c>
      <c r="AH447">
        <f>IF(O33=40,P33,0)</f>
        <v>0</v>
      </c>
      <c r="AI447">
        <f>IF(O34=40,P34,0)</f>
        <v>0</v>
      </c>
      <c r="AJ447">
        <f>IF(O35=40,P35,0)</f>
        <v>0</v>
      </c>
      <c r="AK447">
        <f>IF(O36=40,P36,0)</f>
        <v>0</v>
      </c>
      <c r="AL447">
        <f>IF(O37=40,P37,0)</f>
        <v>0</v>
      </c>
      <c r="AM447">
        <f>IF(O38=40,P38,0)</f>
        <v>0</v>
      </c>
      <c r="AN447">
        <f>IF(O39=40,P39,0)</f>
        <v>0</v>
      </c>
      <c r="AO447">
        <f>IF(O40=40,P40,0)</f>
        <v>0</v>
      </c>
      <c r="AP447">
        <f>IF(O41=40,P41,0)</f>
        <v>0</v>
      </c>
      <c r="AQ447">
        <f>IF(O42=40,P42,0)</f>
        <v>0</v>
      </c>
      <c r="AR447">
        <f>IF(O43=40,P43,0)</f>
        <v>0</v>
      </c>
      <c r="AS447">
        <f>IF(O44=40,P44,0)</f>
        <v>0</v>
      </c>
      <c r="AT447">
        <f>IF(O45=40,P45,0)</f>
        <v>0</v>
      </c>
      <c r="AU447">
        <f>IF(O46=40,P46,0)</f>
        <v>0</v>
      </c>
      <c r="AV447">
        <f>IF(O47=40,P47,0)</f>
        <v>0</v>
      </c>
      <c r="AW447">
        <f>IF(O48=40,P48,0)</f>
        <v>0</v>
      </c>
      <c r="AX447">
        <f>IF(O49=40,P49,0)</f>
        <v>0</v>
      </c>
      <c r="AY447">
        <f>IF(O50=40,P50,0)</f>
        <v>0</v>
      </c>
      <c r="AZ447">
        <f>IF(O51=40,P51,0)</f>
        <v>0</v>
      </c>
      <c r="BA447">
        <f>IF(O52=40,P52,0)</f>
        <v>0</v>
      </c>
      <c r="BB447">
        <f>IF(O53=40,P53,0)</f>
        <v>0</v>
      </c>
      <c r="BC447">
        <f>IF(O54=40,P54,0)</f>
        <v>0</v>
      </c>
      <c r="BD447">
        <f>IF(O55=40,P55,0)</f>
        <v>0</v>
      </c>
      <c r="BE447">
        <f>IF(O56=40,P56,0)</f>
        <v>0</v>
      </c>
      <c r="BF447">
        <f>IF(O57=40,P57,0)</f>
        <v>0</v>
      </c>
      <c r="BG447">
        <f>IF(O58=40,P58,0)</f>
        <v>0</v>
      </c>
      <c r="BH447">
        <f>IF(O59=40,P59,0)</f>
        <v>0</v>
      </c>
      <c r="BI447">
        <f>IF(O60=40,P60,0)</f>
        <v>0</v>
      </c>
      <c r="BJ447">
        <f>IF(O61=40,P61,0)</f>
        <v>0</v>
      </c>
      <c r="BK447">
        <f>IF(O62=40,P62,0)</f>
        <v>0</v>
      </c>
      <c r="BL447">
        <f>IF(O63=40,P63,0)</f>
        <v>0</v>
      </c>
      <c r="BM447">
        <f>IF(O64=40,P64,0)</f>
        <v>0</v>
      </c>
      <c r="BN447">
        <f>IF(O65=40,P65,0)</f>
        <v>0</v>
      </c>
      <c r="BO447">
        <f>IF(O66=40,P66,0)</f>
        <v>0</v>
      </c>
      <c r="BP447">
        <f>IF(O67=40,P67,0)</f>
        <v>0</v>
      </c>
      <c r="BQ447">
        <f>IF(O68=40,P68,0)</f>
        <v>0</v>
      </c>
      <c r="BR447">
        <f>IF(O69=40,P69,0)</f>
        <v>0</v>
      </c>
      <c r="BS447">
        <f>IF(O70=40,P70,0)</f>
        <v>0</v>
      </c>
      <c r="BT447">
        <f>IF(O71=40,P71,0)</f>
        <v>0</v>
      </c>
      <c r="BU447">
        <f>IF(O72=40,P72,0)</f>
        <v>0</v>
      </c>
      <c r="BV447">
        <f>IF(O73=40,P73,0)</f>
        <v>0</v>
      </c>
      <c r="BW447">
        <f>IF(O74=40,P74,0)</f>
        <v>0</v>
      </c>
      <c r="BX447">
        <f>IF(O75=40,P75,0)</f>
        <v>0</v>
      </c>
      <c r="BY447">
        <f>IF(O76=40,P76,0)</f>
        <v>0</v>
      </c>
      <c r="BZ447">
        <f>IF(O77=40,P77,0)</f>
        <v>0</v>
      </c>
      <c r="CA447">
        <f>IF(O78=40,P78,0)</f>
        <v>0</v>
      </c>
      <c r="CB447">
        <f>IF(O79=40,P79,0)</f>
        <v>0</v>
      </c>
      <c r="CC447">
        <f>IF(O80=40,P80,0)</f>
        <v>0</v>
      </c>
      <c r="CD447">
        <f>IF(O81=40,P81,0)</f>
        <v>0</v>
      </c>
      <c r="CE447">
        <f>IF(O82=40,P82,0)</f>
        <v>0</v>
      </c>
      <c r="CF447">
        <f>IF(O83=40,P83,0)</f>
        <v>0</v>
      </c>
      <c r="CG447">
        <f>IF(O84=40,P84,0)</f>
        <v>0</v>
      </c>
      <c r="CH447">
        <f>IF(O85=40,P85,0)</f>
        <v>0</v>
      </c>
      <c r="CI447">
        <f>IF(O86=40,P86,0)</f>
        <v>0</v>
      </c>
      <c r="CJ447">
        <f>IF(O87=40,P87,0)</f>
        <v>0</v>
      </c>
      <c r="CK447">
        <f>IF(O88=40,P88,0)</f>
        <v>0</v>
      </c>
      <c r="CL447">
        <f>IF(O89=40,P89,0)</f>
        <v>0</v>
      </c>
      <c r="CM447">
        <f>IF(O90=40,P90,0)</f>
        <v>0</v>
      </c>
      <c r="CN447">
        <f>IF(O91=40,P91,0)</f>
        <v>0</v>
      </c>
      <c r="CO447">
        <f>IF(O92=40,P92,0)</f>
        <v>0</v>
      </c>
      <c r="CP447">
        <f>IF(O93=40,P93,0)</f>
        <v>0</v>
      </c>
      <c r="CQ447">
        <f>IF(O94=40,P94,0)</f>
        <v>0</v>
      </c>
      <c r="CR447">
        <f>IF(O95=40,P95,0)</f>
        <v>0</v>
      </c>
      <c r="CS447">
        <f>IF(O96=40,P96,0)</f>
        <v>0</v>
      </c>
      <c r="CT447">
        <f>IF(O97=40,P97,0)</f>
        <v>0</v>
      </c>
      <c r="CU447">
        <f>IF(O98=40,P98,0)</f>
        <v>0</v>
      </c>
      <c r="CV447">
        <f>IF(O99=40,P99,0)</f>
        <v>0</v>
      </c>
      <c r="CW447">
        <f>IF(O100=40,P100,0)</f>
        <v>0</v>
      </c>
      <c r="CX447">
        <f>IF(O101=40,P101,0)</f>
        <v>0</v>
      </c>
      <c r="CY447">
        <f>IF(O102=40,P102,0)</f>
        <v>0</v>
      </c>
      <c r="CZ447">
        <f>IF(O103=40,P103,0)</f>
        <v>0</v>
      </c>
      <c r="DA447">
        <f>IF(O104=40,P104,0)</f>
        <v>0</v>
      </c>
      <c r="DB447">
        <f>IF(O105=40,P105,0)</f>
        <v>0</v>
      </c>
      <c r="DC447">
        <f>IF(O106=40,P106,0)</f>
        <v>0</v>
      </c>
      <c r="DD447">
        <f>IF(O107=40,P107,0)</f>
        <v>0</v>
      </c>
      <c r="DE447">
        <f>IF(O108=40,P108,0)</f>
        <v>0</v>
      </c>
      <c r="DF447">
        <f>IF(O109=40,P109,0)</f>
        <v>0</v>
      </c>
      <c r="DG447">
        <f>IF(O110=40,P110,0)</f>
        <v>0</v>
      </c>
      <c r="DH447">
        <f>IF(O111=40,P111,0)</f>
        <v>0</v>
      </c>
      <c r="DI447">
        <f>IF(O112=40,P112,0)</f>
        <v>0</v>
      </c>
      <c r="DJ447">
        <f>IF(O113=40,P113,0)</f>
        <v>0</v>
      </c>
      <c r="DK447">
        <f>IF(O114=40,P114,0)</f>
        <v>0</v>
      </c>
      <c r="DL447">
        <f>IF(O115=40,P115,0)</f>
        <v>0</v>
      </c>
      <c r="DM447">
        <f>IF(O116=40,P116,0)</f>
        <v>0</v>
      </c>
      <c r="DN447">
        <f>IF(O117=40,P117,0)</f>
        <v>0</v>
      </c>
      <c r="DO447">
        <f>IF(O118=40,P118,0)</f>
        <v>0</v>
      </c>
      <c r="DP447">
        <f>IF(O119=40,P119,0)</f>
        <v>0</v>
      </c>
      <c r="DQ447">
        <f>IF(O120=40,P120,0)</f>
        <v>0</v>
      </c>
      <c r="DR447">
        <f>IF(O121=40,P121,0)</f>
        <v>0</v>
      </c>
      <c r="DS447">
        <f>IF(O122=40,P122,0)</f>
        <v>0</v>
      </c>
      <c r="DT447">
        <f>IF(O123=40,P123,0)</f>
        <v>0</v>
      </c>
      <c r="DU447">
        <f>IF(O124=40,P124,0)</f>
        <v>0</v>
      </c>
      <c r="DV447">
        <f>IF(O125=40,P125,0)</f>
        <v>0</v>
      </c>
      <c r="DW447">
        <f>IF(O126=40,P126,0)</f>
        <v>0</v>
      </c>
      <c r="DX447">
        <f>IF(O127=40,P127,0)</f>
        <v>0</v>
      </c>
      <c r="DY447">
        <f>IF(O128=40,P128,0)</f>
        <v>0</v>
      </c>
      <c r="DZ447" s="289">
        <f>SUM(B447:DY447)</f>
        <v>0</v>
      </c>
    </row>
    <row r="448" spans="1:130" ht="18" customHeight="1" hidden="1" thickBot="1" thickTop="1">
      <c r="A448" s="252" t="s">
        <v>99</v>
      </c>
      <c r="B448">
        <f>IF(O1=41,P1,0)</f>
        <v>0</v>
      </c>
      <c r="C448">
        <f>IF(O2=41,P2,0)</f>
        <v>0</v>
      </c>
      <c r="D448">
        <f>IF(O3=41,P3,0)</f>
        <v>0</v>
      </c>
      <c r="E448">
        <f>IF(O4=41,P4,0)</f>
        <v>0</v>
      </c>
      <c r="F448">
        <f>IF(O5=41,P5,0)</f>
        <v>0</v>
      </c>
      <c r="G448">
        <f>IF(O6=41,P6,0)</f>
        <v>0</v>
      </c>
      <c r="H448">
        <f>IF(O7=41,P7,0)</f>
        <v>0</v>
      </c>
      <c r="I448">
        <f>IF(O8=41,P8,0)</f>
        <v>0</v>
      </c>
      <c r="J448">
        <f>IF(O9=41,P9,0)</f>
        <v>0</v>
      </c>
      <c r="K448">
        <f>IF(O10=41,P10,0)</f>
        <v>0</v>
      </c>
      <c r="L448">
        <f>IF(O11=41,P11,0)</f>
        <v>0</v>
      </c>
      <c r="M448">
        <f>IF(O12=41,P12,0)</f>
        <v>0</v>
      </c>
      <c r="N448">
        <f>IF(O13=41,P13,0)</f>
        <v>0</v>
      </c>
      <c r="O448">
        <f>IF(O14=41,P14,0)</f>
        <v>0</v>
      </c>
      <c r="P448">
        <f>IF(O15=41,P15,0)</f>
        <v>0</v>
      </c>
      <c r="Q448">
        <f>IF(O16=41,P16,0)</f>
        <v>0</v>
      </c>
      <c r="R448">
        <f>IF(O17=41,P17,0)</f>
        <v>0</v>
      </c>
      <c r="S448">
        <f>IF(O18=41,P18,0)</f>
        <v>0</v>
      </c>
      <c r="T448">
        <f>IF(O19=41,P19,0)</f>
        <v>0</v>
      </c>
      <c r="U448">
        <f>IF(O20=41,P20,0)</f>
        <v>0</v>
      </c>
      <c r="V448">
        <f>IF(O21=41,P21,0)</f>
        <v>0</v>
      </c>
      <c r="W448">
        <f>IF(O22=41,P22,0)</f>
        <v>0</v>
      </c>
      <c r="X448">
        <f>IF(O23=41,P23,0)</f>
        <v>0</v>
      </c>
      <c r="Y448">
        <f>IF(O24=41,P24,0)</f>
        <v>0</v>
      </c>
      <c r="Z448">
        <f>IF(O25=41,P25,0)</f>
        <v>0</v>
      </c>
      <c r="AA448">
        <f>IF(O26=41,P26,0)</f>
        <v>0</v>
      </c>
      <c r="AB448">
        <f>IF(O27=41,P27,0)</f>
        <v>0</v>
      </c>
      <c r="AC448">
        <f>IF(O28=41,P28,0)</f>
        <v>0</v>
      </c>
      <c r="AD448">
        <f>IF(O29=41,P29,0)</f>
        <v>0</v>
      </c>
      <c r="AE448">
        <f>IF(O30=41,P30,0)</f>
        <v>0</v>
      </c>
      <c r="AF448">
        <f>IF(O31=41,P31,0)</f>
        <v>0</v>
      </c>
      <c r="AG448">
        <f>IF(O32=41,P32,0)</f>
        <v>0</v>
      </c>
      <c r="AH448">
        <f>IF(O33=41,P33,0)</f>
        <v>0</v>
      </c>
      <c r="AI448">
        <f>IF(O34=41,P34,0)</f>
        <v>0</v>
      </c>
      <c r="AJ448">
        <f>IF(O35=41,P35,0)</f>
        <v>0</v>
      </c>
      <c r="AK448">
        <f>IF(O36=41,P36,0)</f>
        <v>0</v>
      </c>
      <c r="AL448">
        <f>IF(O37=41,P37,0)</f>
        <v>0</v>
      </c>
      <c r="AM448">
        <f>IF(O38=41,P38,0)</f>
        <v>0</v>
      </c>
      <c r="AN448">
        <f>IF(O39=41,P39,0)</f>
        <v>0</v>
      </c>
      <c r="AO448">
        <f>IF(O40=41,P40,0)</f>
        <v>0</v>
      </c>
      <c r="AP448">
        <f>IF(O41=41,P41,0)</f>
        <v>0</v>
      </c>
      <c r="AQ448">
        <f>IF(O42=41,P42,0)</f>
        <v>0</v>
      </c>
      <c r="AR448">
        <f>IF(O43=41,P43,0)</f>
        <v>0</v>
      </c>
      <c r="AS448">
        <f>IF(O44=41,P44,0)</f>
        <v>0</v>
      </c>
      <c r="AT448">
        <f>IF(O45=41,P45,0)</f>
        <v>0</v>
      </c>
      <c r="AU448">
        <f>IF(O46=41,P46,0)</f>
        <v>0</v>
      </c>
      <c r="AV448">
        <f>IF(O47=41,P47,0)</f>
        <v>0</v>
      </c>
      <c r="AW448">
        <f>IF(O48=41,P48,0)</f>
        <v>0</v>
      </c>
      <c r="AX448">
        <f>IF(O49=41,P49,0)</f>
        <v>0</v>
      </c>
      <c r="AY448">
        <f>IF(O50=41,P50,0)</f>
        <v>0</v>
      </c>
      <c r="AZ448">
        <f>IF(O51=41,P51,0)</f>
        <v>0</v>
      </c>
      <c r="BA448">
        <f>IF(O52=41,P52,0)</f>
        <v>0</v>
      </c>
      <c r="BB448">
        <f>IF(O53=41,P53,0)</f>
        <v>0</v>
      </c>
      <c r="BC448">
        <f>IF(O54=41,P54,0)</f>
        <v>0</v>
      </c>
      <c r="BD448">
        <f>IF(O55=41,P55,0)</f>
        <v>0</v>
      </c>
      <c r="BE448">
        <f>IF(O56=41,P56,0)</f>
        <v>0</v>
      </c>
      <c r="BF448">
        <f>IF(O57=41,P57,0)</f>
        <v>0</v>
      </c>
      <c r="BG448">
        <f>IF(O58=41,P58,0)</f>
        <v>0</v>
      </c>
      <c r="BH448">
        <f>IF(O59=41,P59,0)</f>
        <v>0</v>
      </c>
      <c r="BI448">
        <f>IF(O60=41,P60,0)</f>
        <v>0</v>
      </c>
      <c r="BJ448">
        <f>IF(O61=41,P61,0)</f>
        <v>0</v>
      </c>
      <c r="BK448">
        <f>IF(O62=41,P62,0)</f>
        <v>0</v>
      </c>
      <c r="BL448">
        <f>IF(O63=41,P63,0)</f>
        <v>0</v>
      </c>
      <c r="BM448">
        <f>IF(O64=41,P64,0)</f>
        <v>0</v>
      </c>
      <c r="BN448">
        <f>IF(O65=41,P65,0)</f>
        <v>0</v>
      </c>
      <c r="BO448">
        <f>IF(O66=41,P66,0)</f>
        <v>0</v>
      </c>
      <c r="BP448">
        <f>IF(O67=41,P67,0)</f>
        <v>0</v>
      </c>
      <c r="BQ448">
        <f>IF(O68=41,P68,0)</f>
        <v>0</v>
      </c>
      <c r="BR448">
        <f>IF(O69=41,P69,0)</f>
        <v>0</v>
      </c>
      <c r="BS448">
        <f>IF(O70=41,P70,0)</f>
        <v>0</v>
      </c>
      <c r="BT448">
        <f>IF(O71=41,P71,0)</f>
        <v>0</v>
      </c>
      <c r="BU448">
        <f>IF(O72=41,P72,0)</f>
        <v>0</v>
      </c>
      <c r="BV448">
        <f>IF(O73=41,P73,0)</f>
        <v>0</v>
      </c>
      <c r="BW448">
        <f>IF(O74=41,P74,0)</f>
        <v>0</v>
      </c>
      <c r="BX448">
        <f>IF(O75=41,P75,0)</f>
        <v>0</v>
      </c>
      <c r="BY448">
        <f>IF(O76=41,P76,0)</f>
        <v>0</v>
      </c>
      <c r="BZ448">
        <f>IF(O77=41,P77,0)</f>
        <v>0</v>
      </c>
      <c r="CA448">
        <f>IF(O78=41,P78,0)</f>
        <v>0</v>
      </c>
      <c r="CB448">
        <f>IF(O79=41,P79,0)</f>
        <v>0</v>
      </c>
      <c r="CC448">
        <f>IF(O80=41,P80,0)</f>
        <v>0</v>
      </c>
      <c r="CD448">
        <f>IF(O81=41,P81,0)</f>
        <v>0</v>
      </c>
      <c r="CE448">
        <f>IF(O82=41,P82,0)</f>
        <v>0</v>
      </c>
      <c r="CF448">
        <f>IF(O83=41,P83,0)</f>
        <v>0</v>
      </c>
      <c r="CG448">
        <f>IF(O84=41,P84,0)</f>
        <v>0</v>
      </c>
      <c r="CH448">
        <f>IF(O85=41,P85,0)</f>
        <v>0</v>
      </c>
      <c r="CI448">
        <f>IF(O86=41,P86,0)</f>
        <v>0</v>
      </c>
      <c r="CJ448">
        <f>IF(O87=41,P87,0)</f>
        <v>0</v>
      </c>
      <c r="CK448">
        <f>IF(O88=41,P88,0)</f>
        <v>0</v>
      </c>
      <c r="CL448">
        <f>IF(O89=41,P89,0)</f>
        <v>0</v>
      </c>
      <c r="CM448">
        <f>IF(O90=41,P90,0)</f>
        <v>0</v>
      </c>
      <c r="CN448">
        <f>IF(O91=41,P91,0)</f>
        <v>0</v>
      </c>
      <c r="CO448">
        <f>IF(O92=41,P92,0)</f>
        <v>0</v>
      </c>
      <c r="CP448">
        <f>IF(O93=41,P93,0)</f>
        <v>0</v>
      </c>
      <c r="CQ448">
        <f>IF(O94=41,P94,0)</f>
        <v>0</v>
      </c>
      <c r="CR448">
        <f>IF(O95=41,P95,0)</f>
        <v>0</v>
      </c>
      <c r="CS448">
        <f>IF(O96=41,P96,0)</f>
        <v>0</v>
      </c>
      <c r="CT448">
        <f>IF(O97=41,P97,0)</f>
        <v>0</v>
      </c>
      <c r="CU448">
        <f>IF(O98=41,P98,0)</f>
        <v>0</v>
      </c>
      <c r="CV448">
        <f>IF(O99=41,P99,0)</f>
        <v>0</v>
      </c>
      <c r="CW448">
        <f>IF(O100=41,P100,0)</f>
        <v>0</v>
      </c>
      <c r="CX448">
        <f>IF(O101=41,P101,0)</f>
        <v>0</v>
      </c>
      <c r="CY448">
        <f>IF(O102=41,P102,0)</f>
        <v>0</v>
      </c>
      <c r="CZ448">
        <f>IF(O103=41,P103,0)</f>
        <v>0</v>
      </c>
      <c r="DA448">
        <f>IF(O104=41,P104,0)</f>
        <v>0</v>
      </c>
      <c r="DB448">
        <f>IF(O105=41,P105,0)</f>
        <v>0</v>
      </c>
      <c r="DC448">
        <f>IF(O106=41,P106,0)</f>
        <v>0</v>
      </c>
      <c r="DD448">
        <f>IF(O107=41,P107,0)</f>
        <v>0</v>
      </c>
      <c r="DE448">
        <f>IF(O108=41,P108,0)</f>
        <v>0</v>
      </c>
      <c r="DF448">
        <f>IF(O109=41,P109,0)</f>
        <v>0</v>
      </c>
      <c r="DG448">
        <f>IF(O110=41,P110,0)</f>
        <v>0</v>
      </c>
      <c r="DH448">
        <f>IF(O111=41,P111,0)</f>
        <v>0</v>
      </c>
      <c r="DI448">
        <f>IF(O112=41,P112,0)</f>
        <v>0</v>
      </c>
      <c r="DJ448">
        <f>IF(O113=41,P113,0)</f>
        <v>0</v>
      </c>
      <c r="DK448">
        <f>IF(O114=41,P114,0)</f>
        <v>0</v>
      </c>
      <c r="DL448">
        <f>IF(O115=41,P115,0)</f>
        <v>0</v>
      </c>
      <c r="DM448">
        <f>IF(O116=41,P116,0)</f>
        <v>0</v>
      </c>
      <c r="DN448">
        <f>IF(O117=41,P117,0)</f>
        <v>0</v>
      </c>
      <c r="DO448">
        <f>IF(O118=41,P118,0)</f>
        <v>0</v>
      </c>
      <c r="DP448">
        <f>IF(O119=41,P119,0)</f>
        <v>0</v>
      </c>
      <c r="DQ448">
        <f>IF(O120=41,P120,0)</f>
        <v>0</v>
      </c>
      <c r="DR448">
        <f>IF(O121=41,P121,0)</f>
        <v>0</v>
      </c>
      <c r="DS448">
        <f>IF(O122=41,P122,0)</f>
        <v>0</v>
      </c>
      <c r="DT448">
        <f>IF(O123=41,P123,0)</f>
        <v>0</v>
      </c>
      <c r="DU448">
        <f>IF(O124=41,P124,0)</f>
        <v>0</v>
      </c>
      <c r="DV448">
        <f>IF(O125=41,P125,0)</f>
        <v>0</v>
      </c>
      <c r="DW448">
        <f>IF(O126=41,P126,0)</f>
        <v>0</v>
      </c>
      <c r="DX448">
        <f>IF(O127=41,P127,0)</f>
        <v>0</v>
      </c>
      <c r="DY448">
        <f>IF(O128=41,P128,0)</f>
        <v>0</v>
      </c>
      <c r="DZ448" s="289">
        <f>SUM(B448:DY448)</f>
        <v>0</v>
      </c>
    </row>
    <row r="449" spans="1:130" ht="18" customHeight="1" hidden="1" thickBot="1" thickTop="1">
      <c r="A449" s="252" t="s">
        <v>62</v>
      </c>
      <c r="B449">
        <f>IF(O1=42,P1,0)</f>
        <v>0</v>
      </c>
      <c r="C449">
        <f>IF(O2=42,P2,0)</f>
        <v>0</v>
      </c>
      <c r="D449">
        <f>IF(O3=42,P3,0)</f>
        <v>0</v>
      </c>
      <c r="E449">
        <f>IF(O4=42,P4,0)</f>
        <v>0</v>
      </c>
      <c r="F449">
        <f>IF(O5=42,P5,0)</f>
        <v>0</v>
      </c>
      <c r="G449">
        <f>IF(O6=42,P6,0)</f>
        <v>0</v>
      </c>
      <c r="H449">
        <f>IF(O7=42,P7,0)</f>
        <v>0</v>
      </c>
      <c r="I449">
        <f>IF(O8=42,P8,0)</f>
        <v>0</v>
      </c>
      <c r="J449">
        <f>IF(O9=42,P9,0)</f>
        <v>0</v>
      </c>
      <c r="K449">
        <f>IF(O10=42,P10,0)</f>
        <v>0</v>
      </c>
      <c r="L449">
        <f>IF(O11=42,P11,0)</f>
        <v>0</v>
      </c>
      <c r="M449">
        <f>IF(O12=42,P12,0)</f>
        <v>0</v>
      </c>
      <c r="N449">
        <f>IF(O13=42,P13,0)</f>
        <v>0</v>
      </c>
      <c r="O449">
        <f>IF(O14=42,P14,0)</f>
        <v>0</v>
      </c>
      <c r="P449">
        <f>IF(O15=42,P15,0)</f>
        <v>0</v>
      </c>
      <c r="Q449">
        <f>IF(O16=42,P16,0)</f>
        <v>0</v>
      </c>
      <c r="R449">
        <f>IF(O17=42,P17,0)</f>
        <v>0</v>
      </c>
      <c r="S449">
        <f>IF(O18=42,P18,0)</f>
        <v>0</v>
      </c>
      <c r="T449">
        <f>IF(O19=42,P19,0)</f>
        <v>0</v>
      </c>
      <c r="U449">
        <f>IF(O20=42,P20,0)</f>
        <v>0</v>
      </c>
      <c r="V449">
        <f>IF(O21=42,P21,0)</f>
        <v>0</v>
      </c>
      <c r="W449">
        <f>IF(O22=42,P22,0)</f>
        <v>0</v>
      </c>
      <c r="X449">
        <f>IF(O23=42,P23,0)</f>
        <v>0</v>
      </c>
      <c r="Y449">
        <f>IF(O24=42,P24,0)</f>
        <v>0</v>
      </c>
      <c r="Z449">
        <f>IF(O25=42,P25,0)</f>
        <v>0</v>
      </c>
      <c r="AA449">
        <f>IF(O26=42,P26,0)</f>
        <v>0</v>
      </c>
      <c r="AB449">
        <f>IF(O27=42,P27,0)</f>
        <v>0</v>
      </c>
      <c r="AC449">
        <f>IF(O28=42,P28,0)</f>
        <v>0</v>
      </c>
      <c r="AD449">
        <f>IF(O29=42,P29,0)</f>
        <v>0</v>
      </c>
      <c r="AE449">
        <f>IF(O30=42,P30,0)</f>
        <v>0</v>
      </c>
      <c r="AF449">
        <f>IF(O31=42,P31,0)</f>
        <v>0</v>
      </c>
      <c r="AG449">
        <f>IF(O32=42,P32,0)</f>
        <v>0</v>
      </c>
      <c r="AH449">
        <f>IF(O33=42,P33,0)</f>
        <v>0</v>
      </c>
      <c r="AI449">
        <f>IF(O34=42,P34,0)</f>
        <v>0</v>
      </c>
      <c r="AJ449">
        <f>IF(O35=42,P35,0)</f>
        <v>0</v>
      </c>
      <c r="AK449">
        <f>IF(O36=42,P36,0)</f>
        <v>0</v>
      </c>
      <c r="AL449">
        <f>IF(O37=42,P37,0)</f>
        <v>0</v>
      </c>
      <c r="AM449">
        <f>IF(O38=42,P38,0)</f>
        <v>0</v>
      </c>
      <c r="AN449">
        <f>IF(O39=42,P39,0)</f>
        <v>0</v>
      </c>
      <c r="AO449">
        <f>IF(O40=42,P40,0)</f>
        <v>0</v>
      </c>
      <c r="AP449">
        <f>IF(O41=42,P41,0)</f>
        <v>0</v>
      </c>
      <c r="AQ449">
        <f>IF(O42=42,P42,0)</f>
        <v>0</v>
      </c>
      <c r="AR449">
        <f>IF(O43=42,P43,0)</f>
        <v>0</v>
      </c>
      <c r="AS449">
        <f>IF(O44=42,P44,0)</f>
        <v>0</v>
      </c>
      <c r="AT449">
        <f>IF(O45=42,P45,0)</f>
        <v>0</v>
      </c>
      <c r="AU449">
        <f>IF(O46=42,P46,0)</f>
        <v>0</v>
      </c>
      <c r="AV449">
        <f>IF(O47=42,P47,0)</f>
        <v>0</v>
      </c>
      <c r="AW449">
        <f>IF(O48=42,P48,0)</f>
        <v>0</v>
      </c>
      <c r="AX449">
        <f>IF(O49=42,P49,0)</f>
        <v>0</v>
      </c>
      <c r="AY449">
        <f>IF(O50=42,P50,0)</f>
        <v>0</v>
      </c>
      <c r="AZ449">
        <f>IF(O51=42,P51,0)</f>
        <v>0</v>
      </c>
      <c r="BA449">
        <f>IF(O52=42,P52,0)</f>
        <v>0</v>
      </c>
      <c r="BB449">
        <f>IF(O53=42,P53,0)</f>
        <v>0</v>
      </c>
      <c r="BC449">
        <f>IF(O54=42,P54,0)</f>
        <v>0</v>
      </c>
      <c r="BD449">
        <f>IF(O55=42,P55,0)</f>
        <v>0</v>
      </c>
      <c r="BE449">
        <f>IF(O56=42,P56,0)</f>
        <v>0</v>
      </c>
      <c r="BF449">
        <f>IF(O57=42,P57,0)</f>
        <v>0</v>
      </c>
      <c r="BG449">
        <f>IF(O58=42,P58,0)</f>
        <v>0</v>
      </c>
      <c r="BH449">
        <f>IF(O59=42,P59,0)</f>
        <v>0</v>
      </c>
      <c r="BI449">
        <f>IF(O60=42,P60,0)</f>
        <v>0</v>
      </c>
      <c r="BJ449">
        <f>IF(O61=42,P61,0)</f>
        <v>0</v>
      </c>
      <c r="BK449">
        <f>IF(O62=42,P62,0)</f>
        <v>0</v>
      </c>
      <c r="BL449">
        <f>IF(O63=42,P63,0)</f>
        <v>0</v>
      </c>
      <c r="BM449">
        <f>IF(O64=42,P64,0)</f>
        <v>0</v>
      </c>
      <c r="BN449">
        <f>IF(O65=42,P65,0)</f>
        <v>0</v>
      </c>
      <c r="BO449">
        <f>IF(O66=42,P66,0)</f>
        <v>0</v>
      </c>
      <c r="BP449">
        <f>IF(O67=42,P67,0)</f>
        <v>0</v>
      </c>
      <c r="BQ449">
        <f>IF(O68=42,P68,0)</f>
        <v>0</v>
      </c>
      <c r="BR449">
        <f>IF(O69=42,P69,0)</f>
        <v>0</v>
      </c>
      <c r="BS449">
        <f>IF(O70=42,P70,0)</f>
        <v>0</v>
      </c>
      <c r="BT449">
        <f>IF(O71=42,P71,0)</f>
        <v>0</v>
      </c>
      <c r="BU449">
        <f>IF(O72=42,P72,0)</f>
        <v>0</v>
      </c>
      <c r="BV449">
        <f>IF(O73=42,P73,0)</f>
        <v>0</v>
      </c>
      <c r="BW449">
        <f>IF(O74=42,P74,0)</f>
        <v>0</v>
      </c>
      <c r="BX449">
        <f>IF(O75=42,P75,0)</f>
        <v>0</v>
      </c>
      <c r="BY449">
        <f>IF(O76=42,P76,0)</f>
        <v>0</v>
      </c>
      <c r="BZ449">
        <f>IF(O77=42,P77,0)</f>
        <v>0</v>
      </c>
      <c r="CA449">
        <f>IF(O78=42,P78,0)</f>
        <v>0</v>
      </c>
      <c r="CB449">
        <f>IF(O79=42,P79,0)</f>
        <v>0</v>
      </c>
      <c r="CC449">
        <f>IF(O80=42,P80,0)</f>
        <v>0</v>
      </c>
      <c r="CD449">
        <f>IF(O81=42,P81,0)</f>
        <v>0</v>
      </c>
      <c r="CE449">
        <f>IF(O82=42,P82,0)</f>
        <v>0</v>
      </c>
      <c r="CF449">
        <f>IF(O83=42,P83,0)</f>
        <v>0</v>
      </c>
      <c r="CG449">
        <f>IF(O84=42,P84,0)</f>
        <v>0</v>
      </c>
      <c r="CH449">
        <f>IF(O85=42,P85,0)</f>
        <v>0</v>
      </c>
      <c r="CI449">
        <f>IF(O86=42,P86,0)</f>
        <v>0</v>
      </c>
      <c r="CJ449">
        <f>IF(O87=42,P87,0)</f>
        <v>0</v>
      </c>
      <c r="CK449">
        <f>IF(O88=42,P88,0)</f>
        <v>0</v>
      </c>
      <c r="CL449">
        <f>IF(O89=42,P89,0)</f>
        <v>0</v>
      </c>
      <c r="CM449">
        <f>IF(O90=42,P90,0)</f>
        <v>0</v>
      </c>
      <c r="CN449">
        <f>IF(O91=42,P91,0)</f>
        <v>0</v>
      </c>
      <c r="CO449">
        <f>IF(O92=42,P92,0)</f>
        <v>0</v>
      </c>
      <c r="CP449">
        <f>IF(O93=42,P93,0)</f>
        <v>0</v>
      </c>
      <c r="CQ449">
        <f>IF(O94=42,P94,0)</f>
        <v>0</v>
      </c>
      <c r="CR449">
        <f>IF(O95=42,P95,0)</f>
        <v>0</v>
      </c>
      <c r="CS449">
        <f>IF(O96=42,P96,0)</f>
        <v>0</v>
      </c>
      <c r="CT449">
        <f>IF(O97=42,P97,0)</f>
        <v>0</v>
      </c>
      <c r="CU449">
        <f>IF(O98=42,P98,0)</f>
        <v>0</v>
      </c>
      <c r="CV449">
        <f>IF(O99=42,P99,0)</f>
        <v>0</v>
      </c>
      <c r="CW449">
        <f>IF(O100=42,P100,0)</f>
        <v>0</v>
      </c>
      <c r="CX449">
        <f>IF(O101=42,P101,0)</f>
        <v>0</v>
      </c>
      <c r="CY449">
        <f>IF(O102=42,P102,0)</f>
        <v>0</v>
      </c>
      <c r="CZ449">
        <f>IF(O103=42,P103,0)</f>
        <v>0</v>
      </c>
      <c r="DA449">
        <f>IF(O104=42,P104,0)</f>
        <v>0</v>
      </c>
      <c r="DB449">
        <f>IF(O105=42,P105,0)</f>
        <v>0</v>
      </c>
      <c r="DC449">
        <f>IF(O106=42,P106,0)</f>
        <v>0</v>
      </c>
      <c r="DD449">
        <f>IF(O107=42,P107,0)</f>
        <v>0</v>
      </c>
      <c r="DE449">
        <f>IF(O108=42,P108,0)</f>
        <v>0</v>
      </c>
      <c r="DF449">
        <f>IF(O109=42,P109,0)</f>
        <v>0</v>
      </c>
      <c r="DG449">
        <f>IF(O110=42,P110,0)</f>
        <v>0</v>
      </c>
      <c r="DH449">
        <f>IF(O111=42,P111,0)</f>
        <v>0</v>
      </c>
      <c r="DI449">
        <f>IF(O112=42,P112,0)</f>
        <v>0</v>
      </c>
      <c r="DJ449">
        <f>IF(O113=42,P113,0)</f>
        <v>0</v>
      </c>
      <c r="DK449">
        <f>IF(O114=42,P114,0)</f>
        <v>0</v>
      </c>
      <c r="DL449">
        <f>IF(O115=42,P115,0)</f>
        <v>0</v>
      </c>
      <c r="DM449">
        <f>IF(O116=42,P116,0)</f>
        <v>0</v>
      </c>
      <c r="DN449">
        <f>IF(O117=42,P117,0)</f>
        <v>0</v>
      </c>
      <c r="DO449">
        <f>IF(O118=42,P118,0)</f>
        <v>0</v>
      </c>
      <c r="DP449">
        <f>IF(O119=42,P119,0)</f>
        <v>0</v>
      </c>
      <c r="DQ449">
        <f>IF(O120=42,P120,0)</f>
        <v>0</v>
      </c>
      <c r="DR449">
        <f>IF(O121=42,P121,0)</f>
        <v>0</v>
      </c>
      <c r="DS449">
        <f>IF(O122=42,P122,0)</f>
        <v>0</v>
      </c>
      <c r="DT449">
        <f>IF(O123=42,P123,0)</f>
        <v>0</v>
      </c>
      <c r="DU449">
        <f>IF(O124=42,P124,0)</f>
        <v>0</v>
      </c>
      <c r="DV449">
        <f>IF(O125=42,P125,0)</f>
        <v>0</v>
      </c>
      <c r="DW449">
        <f>IF(O126=42,P126,0)</f>
        <v>0</v>
      </c>
      <c r="DX449">
        <f>IF(O127=42,P127,0)</f>
        <v>0</v>
      </c>
      <c r="DY449">
        <f>IF(O128=42,P128,0)</f>
        <v>0</v>
      </c>
      <c r="DZ449" s="289">
        <f>SUM(B449:DY449)</f>
        <v>0</v>
      </c>
    </row>
    <row r="450" spans="1:130" ht="18" customHeight="1" hidden="1" thickBot="1" thickTop="1">
      <c r="A450" s="252" t="s">
        <v>84</v>
      </c>
      <c r="B450">
        <f>IF(O1=43,P1,0)</f>
        <v>0</v>
      </c>
      <c r="C450">
        <f>IF(O2=43,P2,0)</f>
        <v>0</v>
      </c>
      <c r="D450">
        <f>IF(O3=43,P3,0)</f>
        <v>0</v>
      </c>
      <c r="E450">
        <f>IF(O4=43,P4,0)</f>
        <v>0</v>
      </c>
      <c r="F450">
        <f>IF(O5=43,P5,0)</f>
        <v>0</v>
      </c>
      <c r="G450">
        <f>IF(O6=43,P6,0)</f>
        <v>0</v>
      </c>
      <c r="H450">
        <f>IF(O7=43,P7,0)</f>
        <v>0</v>
      </c>
      <c r="I450">
        <f>IF(O8=43,P8,0)</f>
        <v>0</v>
      </c>
      <c r="J450">
        <f>IF(O9=43,P9,0)</f>
        <v>0</v>
      </c>
      <c r="K450">
        <f>IF(O10=43,P10,0)</f>
        <v>0</v>
      </c>
      <c r="L450">
        <f>IF(O11=43,P11,0)</f>
        <v>0</v>
      </c>
      <c r="M450">
        <f>IF(O12=43,P12,0)</f>
        <v>0</v>
      </c>
      <c r="N450">
        <f>IF(O13=43,P13,0)</f>
        <v>0</v>
      </c>
      <c r="O450">
        <f>IF(O14=43,P14,0)</f>
        <v>0</v>
      </c>
      <c r="P450">
        <f>IF(O15=43,P15,0)</f>
        <v>0</v>
      </c>
      <c r="Q450">
        <f>IF(O16=43,P16,0)</f>
        <v>0</v>
      </c>
      <c r="R450">
        <f>IF(O17=43,P17,0)</f>
        <v>0</v>
      </c>
      <c r="S450">
        <f>IF(O18=43,P18,0)</f>
        <v>0</v>
      </c>
      <c r="T450">
        <f>IF(O19=43,P19,0)</f>
        <v>0</v>
      </c>
      <c r="U450">
        <f>IF(O20=43,P20,0)</f>
        <v>0</v>
      </c>
      <c r="V450">
        <f>IF(O21=43,P21,0)</f>
        <v>0</v>
      </c>
      <c r="W450">
        <f>IF(O22=43,P22,0)</f>
        <v>0</v>
      </c>
      <c r="X450">
        <f>IF(O23=43,P23,0)</f>
        <v>0</v>
      </c>
      <c r="Y450">
        <f>IF(O24=43,P24,0)</f>
        <v>0</v>
      </c>
      <c r="Z450">
        <f>IF(O25=43,P25,0)</f>
        <v>0</v>
      </c>
      <c r="AA450">
        <f>IF(O26=43,P26,0)</f>
        <v>0</v>
      </c>
      <c r="AB450">
        <f>IF(O27=43,P27,0)</f>
        <v>0</v>
      </c>
      <c r="AC450">
        <f>IF(O28=43,P28,0)</f>
        <v>0</v>
      </c>
      <c r="AD450">
        <f>IF(O29=43,P29,0)</f>
        <v>0</v>
      </c>
      <c r="AE450">
        <f>IF(O30=43,P30,0)</f>
        <v>0</v>
      </c>
      <c r="AF450">
        <f>IF(O31=43,P31,0)</f>
        <v>0</v>
      </c>
      <c r="AG450">
        <f>IF(O32=43,P32,0)</f>
        <v>0</v>
      </c>
      <c r="AH450">
        <f>IF(O33=43,P33,0)</f>
        <v>0</v>
      </c>
      <c r="AI450">
        <f>IF(O34=43,P34,0)</f>
        <v>0</v>
      </c>
      <c r="AJ450">
        <f>IF(O35=43,P35,0)</f>
        <v>0</v>
      </c>
      <c r="AK450">
        <f>IF(O36=43,P36,0)</f>
        <v>0</v>
      </c>
      <c r="AL450">
        <f>IF(O37=43,P37,0)</f>
        <v>0</v>
      </c>
      <c r="AM450">
        <f>IF(O38=43,P38,0)</f>
        <v>0</v>
      </c>
      <c r="AN450">
        <f>IF(O39=43,P39,0)</f>
        <v>0</v>
      </c>
      <c r="AO450">
        <f>IF(O40=43,P40,0)</f>
        <v>0</v>
      </c>
      <c r="AP450">
        <f>IF(O41=43,P41,0)</f>
        <v>0</v>
      </c>
      <c r="AQ450">
        <f>IF(O42=43,P42,0)</f>
        <v>0</v>
      </c>
      <c r="AR450">
        <f>IF(O43=43,P43,0)</f>
        <v>0</v>
      </c>
      <c r="AS450">
        <f>IF(O44=43,P44,0)</f>
        <v>0</v>
      </c>
      <c r="AT450">
        <f>IF(O45=43,P45,0)</f>
        <v>0</v>
      </c>
      <c r="AU450">
        <f>IF(O46=43,P46,0)</f>
        <v>0</v>
      </c>
      <c r="AV450">
        <f>IF(O47=43,P47,0)</f>
        <v>0</v>
      </c>
      <c r="AW450">
        <f>IF(O48=43,P48,0)</f>
        <v>0</v>
      </c>
      <c r="AX450">
        <f>IF(O49=43,P49,0)</f>
        <v>0</v>
      </c>
      <c r="AY450">
        <f>IF(O50=43,P50,0)</f>
        <v>0</v>
      </c>
      <c r="AZ450">
        <f>IF(O51=43,P51,0)</f>
        <v>0</v>
      </c>
      <c r="BA450">
        <f>IF(O52=43,P52,0)</f>
        <v>0</v>
      </c>
      <c r="BB450">
        <f>IF(O53=43,P53,0)</f>
        <v>0</v>
      </c>
      <c r="BC450">
        <f>IF(O54=43,P54,0)</f>
        <v>0</v>
      </c>
      <c r="BD450">
        <f>IF(O55=43,P55,0)</f>
        <v>0</v>
      </c>
      <c r="BE450">
        <f>IF(O56=43,P56,0)</f>
        <v>0</v>
      </c>
      <c r="BF450">
        <f>IF(O57=43,P57,0)</f>
        <v>0</v>
      </c>
      <c r="BG450">
        <f>IF(O58=43,P58,0)</f>
        <v>0</v>
      </c>
      <c r="BH450">
        <f>IF(O59=43,P59,0)</f>
        <v>0</v>
      </c>
      <c r="BI450">
        <f>IF(O60=43,P60,0)</f>
        <v>0</v>
      </c>
      <c r="BJ450">
        <f>IF(O61=43,P61,0)</f>
        <v>0</v>
      </c>
      <c r="BK450">
        <f>IF(O62=43,P62,0)</f>
        <v>0</v>
      </c>
      <c r="BL450">
        <f>IF(O63=43,P63,0)</f>
        <v>0</v>
      </c>
      <c r="BM450">
        <f>IF(O64=43,P64,0)</f>
        <v>0</v>
      </c>
      <c r="BN450">
        <f>IF(O65=43,P65,0)</f>
        <v>0</v>
      </c>
      <c r="BO450">
        <f>IF(O66=43,P66,0)</f>
        <v>0</v>
      </c>
      <c r="BP450">
        <f>IF(O67=43,P67,0)</f>
        <v>0</v>
      </c>
      <c r="BQ450">
        <f>IF(O68=43,P68,0)</f>
        <v>0</v>
      </c>
      <c r="BR450">
        <f>IF(O69=43,P69,0)</f>
        <v>0</v>
      </c>
      <c r="BS450">
        <f>IF(O70=43,P70,0)</f>
        <v>0</v>
      </c>
      <c r="BT450">
        <f>IF(O71=43,P71,0)</f>
        <v>0</v>
      </c>
      <c r="BU450">
        <f>IF(O72=43,P72,0)</f>
        <v>0</v>
      </c>
      <c r="BV450">
        <f>IF(O73=43,P73,0)</f>
        <v>0</v>
      </c>
      <c r="BW450">
        <f>IF(O74=43,P74,0)</f>
        <v>0</v>
      </c>
      <c r="BX450">
        <f>IF(O75=43,P75,0)</f>
        <v>0</v>
      </c>
      <c r="BY450">
        <f>IF(O76=43,P76,0)</f>
        <v>0</v>
      </c>
      <c r="BZ450">
        <f>IF(O77=43,P77,0)</f>
        <v>0</v>
      </c>
      <c r="CA450">
        <f>IF(O78=43,P78,0)</f>
        <v>0</v>
      </c>
      <c r="CB450">
        <f>IF(O79=43,P79,0)</f>
        <v>0</v>
      </c>
      <c r="CC450">
        <f>IF(O80=43,P80,0)</f>
        <v>0</v>
      </c>
      <c r="CD450">
        <f>IF(O81=43,P81,0)</f>
        <v>0</v>
      </c>
      <c r="CE450">
        <f>IF(O82=43,P82,0)</f>
        <v>0</v>
      </c>
      <c r="CF450">
        <f>IF(O83=43,P83,0)</f>
        <v>0</v>
      </c>
      <c r="CG450">
        <f>IF(O84=43,P84,0)</f>
        <v>0</v>
      </c>
      <c r="CH450">
        <f>IF(O85=43,P85,0)</f>
        <v>0</v>
      </c>
      <c r="CI450">
        <f>IF(O86=43,P86,0)</f>
        <v>0</v>
      </c>
      <c r="CJ450">
        <f>IF(O87=43,P87,0)</f>
        <v>0</v>
      </c>
      <c r="CK450">
        <f>IF(O88=43,P88,0)</f>
        <v>0</v>
      </c>
      <c r="CL450">
        <f>IF(O89=43,P89,0)</f>
        <v>0</v>
      </c>
      <c r="CM450">
        <f>IF(O90=43,P90,0)</f>
        <v>0</v>
      </c>
      <c r="CN450">
        <f>IF(O91=43,P91,0)</f>
        <v>0</v>
      </c>
      <c r="CO450">
        <f>IF(O92=43,P92,0)</f>
        <v>0</v>
      </c>
      <c r="CP450">
        <f>IF(O93=43,P93,0)</f>
        <v>0</v>
      </c>
      <c r="CQ450">
        <f>IF(O94=43,P94,0)</f>
        <v>0</v>
      </c>
      <c r="CR450">
        <f>IF(O95=43,P95,0)</f>
        <v>0</v>
      </c>
      <c r="CS450">
        <f>IF(O96=43,P96,0)</f>
        <v>0</v>
      </c>
      <c r="CT450">
        <f>IF(O97=43,P97,0)</f>
        <v>0</v>
      </c>
      <c r="CU450">
        <f>IF(O98=43,P98,0)</f>
        <v>0</v>
      </c>
      <c r="CV450">
        <f>IF(O99=43,P99,0)</f>
        <v>0</v>
      </c>
      <c r="CW450">
        <f>IF(O100=43,P100,0)</f>
        <v>0</v>
      </c>
      <c r="CX450">
        <f>IF(O101=43,P101,0)</f>
        <v>0</v>
      </c>
      <c r="CY450">
        <f>IF(O102=43,P102,0)</f>
        <v>0</v>
      </c>
      <c r="CZ450">
        <f>IF(O103=43,P103,0)</f>
        <v>0</v>
      </c>
      <c r="DA450">
        <f>IF(O104=43,P104,0)</f>
        <v>0</v>
      </c>
      <c r="DB450">
        <f>IF(O105=43,P105,0)</f>
        <v>0</v>
      </c>
      <c r="DC450">
        <f>IF(O106=43,P106,0)</f>
        <v>0</v>
      </c>
      <c r="DD450">
        <f>IF(O107=43,P107,0)</f>
        <v>0</v>
      </c>
      <c r="DE450">
        <f>IF(O108=43,P108,0)</f>
        <v>0</v>
      </c>
      <c r="DF450">
        <f>IF(O109=43,P109,0)</f>
        <v>0</v>
      </c>
      <c r="DG450">
        <f>IF(O110=43,P110,0)</f>
        <v>0</v>
      </c>
      <c r="DH450">
        <f>IF(O111=43,P111,0)</f>
        <v>0</v>
      </c>
      <c r="DI450">
        <f>IF(O112=43,P112,0)</f>
        <v>0</v>
      </c>
      <c r="DJ450">
        <f>IF(O113=43,P113,0)</f>
        <v>0</v>
      </c>
      <c r="DK450">
        <f>IF(O114=43,P114,0)</f>
        <v>0</v>
      </c>
      <c r="DL450">
        <f>IF(O115=43,P115,0)</f>
        <v>0</v>
      </c>
      <c r="DM450">
        <f>IF(O116=43,P116,0)</f>
        <v>0</v>
      </c>
      <c r="DN450">
        <f>IF(O117=43,P117,0)</f>
        <v>0</v>
      </c>
      <c r="DO450">
        <f>IF(O118=43,P118,0)</f>
        <v>0</v>
      </c>
      <c r="DP450">
        <f>IF(O119=43,P119,0)</f>
        <v>0</v>
      </c>
      <c r="DQ450">
        <f>IF(O120=43,P120,0)</f>
        <v>0</v>
      </c>
      <c r="DR450">
        <f>IF(O121=43,P121,0)</f>
        <v>0</v>
      </c>
      <c r="DS450">
        <f>IF(O122=43,P122,0)</f>
        <v>0</v>
      </c>
      <c r="DT450">
        <f>IF(O123=43,P123,0)</f>
        <v>0</v>
      </c>
      <c r="DU450">
        <f>IF(O124=43,P124,0)</f>
        <v>0</v>
      </c>
      <c r="DV450">
        <f>IF(O125=43,P125,0)</f>
        <v>0</v>
      </c>
      <c r="DW450">
        <f>IF(O126=43,P126,0)</f>
        <v>0</v>
      </c>
      <c r="DX450">
        <f>IF(O127=43,P127,0)</f>
        <v>0</v>
      </c>
      <c r="DY450">
        <f>IF(O128=43,P128,0)</f>
        <v>0</v>
      </c>
      <c r="DZ450" s="289">
        <f>SUM(B450:DY450)</f>
        <v>0</v>
      </c>
    </row>
    <row r="451" spans="1:130" ht="18" customHeight="1" hidden="1" thickBot="1" thickTop="1">
      <c r="A451" s="253" t="s">
        <v>116</v>
      </c>
      <c r="B451">
        <f>IF(O1=44,P1,0)</f>
        <v>0</v>
      </c>
      <c r="C451">
        <f>IF(O2=44,P2,0)</f>
        <v>0</v>
      </c>
      <c r="D451">
        <f>IF(O3=44,P3,0)</f>
        <v>0</v>
      </c>
      <c r="E451">
        <f>IF(O4=44,P4,0)</f>
        <v>0</v>
      </c>
      <c r="F451">
        <f>IF(O5=44,P5,0)</f>
        <v>0</v>
      </c>
      <c r="G451">
        <f>IF(O6=44,P6,0)</f>
        <v>0</v>
      </c>
      <c r="H451">
        <f>IF(O7=44,P7,0)</f>
        <v>0</v>
      </c>
      <c r="I451">
        <f>IF(O8=44,P8,0)</f>
        <v>0</v>
      </c>
      <c r="J451">
        <f>IF(O9=44,P9,0)</f>
        <v>0</v>
      </c>
      <c r="K451">
        <f>IF(O10=44,P10,0)</f>
        <v>0</v>
      </c>
      <c r="L451">
        <f>IF(O11=44,P11,0)</f>
        <v>0</v>
      </c>
      <c r="M451">
        <f>IF(O12=44,P12,0)</f>
        <v>0</v>
      </c>
      <c r="N451">
        <f>IF(O13=44,P13,0)</f>
        <v>0</v>
      </c>
      <c r="O451">
        <f>IF(O14=44,P14,0)</f>
        <v>0</v>
      </c>
      <c r="P451">
        <f>IF(O15=44,P15,0)</f>
        <v>0</v>
      </c>
      <c r="Q451">
        <f>IF(O16=44,P16,0)</f>
        <v>0</v>
      </c>
      <c r="R451">
        <f>IF(O17=44,P17,0)</f>
        <v>0</v>
      </c>
      <c r="S451">
        <f>IF(O18=44,P18,0)</f>
        <v>0</v>
      </c>
      <c r="T451">
        <f>IF(O19=44,P19,0)</f>
        <v>0</v>
      </c>
      <c r="U451">
        <f>IF(O20=44,P20,0)</f>
        <v>0</v>
      </c>
      <c r="V451">
        <f>IF(O21=44,P21,0)</f>
        <v>0</v>
      </c>
      <c r="W451">
        <f>IF(O22=44,P22,0)</f>
        <v>0</v>
      </c>
      <c r="X451">
        <f>IF(O23=44,P23,0)</f>
        <v>0</v>
      </c>
      <c r="Y451">
        <f>IF(O24=44,P24,0)</f>
        <v>0</v>
      </c>
      <c r="Z451">
        <f>IF(O25=44,P25,0)</f>
        <v>0</v>
      </c>
      <c r="AA451">
        <f>IF(O26=44,P26,0)</f>
        <v>0</v>
      </c>
      <c r="AB451">
        <f>IF(O27=44,P27,0)</f>
        <v>0</v>
      </c>
      <c r="AC451">
        <f>IF(O28=44,P28,0)</f>
        <v>0</v>
      </c>
      <c r="AD451">
        <f>IF(O29=44,P29,0)</f>
        <v>0</v>
      </c>
      <c r="AE451">
        <f>IF(O30=44,P30,0)</f>
        <v>0</v>
      </c>
      <c r="AF451">
        <f>IF(O31=44,P31,0)</f>
        <v>0</v>
      </c>
      <c r="AG451">
        <f>IF(O32=44,P32,0)</f>
        <v>0</v>
      </c>
      <c r="AH451">
        <f>IF(O33=44,P33,0)</f>
        <v>0</v>
      </c>
      <c r="AI451">
        <f>IF(O34=44,P34,0)</f>
        <v>0</v>
      </c>
      <c r="AJ451">
        <f>IF(O35=44,P35,0)</f>
        <v>0</v>
      </c>
      <c r="AK451">
        <f>IF(O36=44,P36,0)</f>
        <v>0</v>
      </c>
      <c r="AL451">
        <f>IF(O37=44,P37,0)</f>
        <v>0</v>
      </c>
      <c r="AM451">
        <f>IF(O38=44,P38,0)</f>
        <v>0</v>
      </c>
      <c r="AN451">
        <f>IF(O39=44,P39,0)</f>
        <v>0</v>
      </c>
      <c r="AO451">
        <f>IF(O40=44,P40,0)</f>
        <v>0</v>
      </c>
      <c r="AP451">
        <f>IF(O41=44,P41,0)</f>
        <v>0</v>
      </c>
      <c r="AQ451">
        <f>IF(O42=44,P42,0)</f>
        <v>0</v>
      </c>
      <c r="AR451">
        <f>IF(O43=44,P43,0)</f>
        <v>0</v>
      </c>
      <c r="AS451">
        <f>IF(O44=44,P44,0)</f>
        <v>0</v>
      </c>
      <c r="AT451">
        <f>IF(O45=44,P45,0)</f>
        <v>0</v>
      </c>
      <c r="AU451">
        <f>IF(O46=44,P46,0)</f>
        <v>0</v>
      </c>
      <c r="AV451">
        <f>IF(O47=44,P47,0)</f>
        <v>0</v>
      </c>
      <c r="AW451">
        <f>IF(O48=44,P48,0)</f>
        <v>0</v>
      </c>
      <c r="AX451">
        <f>IF(O49=44,P49,0)</f>
        <v>0</v>
      </c>
      <c r="AY451">
        <f>IF(O50=44,P50,0)</f>
        <v>0</v>
      </c>
      <c r="AZ451">
        <f>IF(O51=44,P51,0)</f>
        <v>0</v>
      </c>
      <c r="BA451">
        <f>IF(O52=44,P52,0)</f>
        <v>0</v>
      </c>
      <c r="BB451">
        <f>IF(O53=44,P53,0)</f>
        <v>0</v>
      </c>
      <c r="BC451">
        <f>IF(O54=44,P54,0)</f>
        <v>0</v>
      </c>
      <c r="BD451">
        <f>IF(O55=44,P55,0)</f>
        <v>0</v>
      </c>
      <c r="BE451">
        <f>IF(O56=44,P56,0)</f>
        <v>0</v>
      </c>
      <c r="BF451">
        <f>IF(O57=44,P57,0)</f>
        <v>0</v>
      </c>
      <c r="BG451">
        <f>IF(O58=44,P58,0)</f>
        <v>0</v>
      </c>
      <c r="BH451">
        <f>IF(O59=44,P59,0)</f>
        <v>0</v>
      </c>
      <c r="BI451">
        <f>IF(O60=44,P60,0)</f>
        <v>0</v>
      </c>
      <c r="BJ451">
        <f>IF(O61=44,P61,0)</f>
        <v>0</v>
      </c>
      <c r="BK451">
        <f>IF(O62=44,P62,0)</f>
        <v>0</v>
      </c>
      <c r="BL451">
        <f>IF(O63=44,P63,0)</f>
        <v>0</v>
      </c>
      <c r="BM451">
        <f>IF(O64=44,P64,0)</f>
        <v>0</v>
      </c>
      <c r="BN451">
        <f>IF(O65=44,P65,0)</f>
        <v>0</v>
      </c>
      <c r="BO451">
        <f>IF(O66=44,P66,0)</f>
        <v>0</v>
      </c>
      <c r="BP451">
        <f>IF(O67=44,P67,0)</f>
        <v>0</v>
      </c>
      <c r="BQ451">
        <f>IF(O68=44,P68,0)</f>
        <v>0</v>
      </c>
      <c r="BR451">
        <f>IF(O69=44,P69,0)</f>
        <v>0</v>
      </c>
      <c r="BS451">
        <f>IF(O70=44,P70,0)</f>
        <v>0</v>
      </c>
      <c r="BT451">
        <f>IF(O71=44,P71,0)</f>
        <v>0</v>
      </c>
      <c r="BU451">
        <f>IF(O72=44,P72,0)</f>
        <v>0</v>
      </c>
      <c r="BV451">
        <f>IF(O73=44,P73,0)</f>
        <v>0</v>
      </c>
      <c r="BW451">
        <f>IF(O74=44,P74,0)</f>
        <v>0</v>
      </c>
      <c r="BX451">
        <f>IF(O75=44,P75,0)</f>
        <v>0</v>
      </c>
      <c r="BY451">
        <f>IF(O76=44,P76,0)</f>
        <v>0</v>
      </c>
      <c r="BZ451">
        <f>IF(O77=44,P77,0)</f>
        <v>0</v>
      </c>
      <c r="CA451">
        <f>IF(O78=44,P78,0)</f>
        <v>0</v>
      </c>
      <c r="CB451">
        <f>IF(O79=44,P79,0)</f>
        <v>0</v>
      </c>
      <c r="CC451">
        <f>IF(O80=44,P80,0)</f>
        <v>0</v>
      </c>
      <c r="CD451">
        <f>IF(O81=44,P81,0)</f>
        <v>0</v>
      </c>
      <c r="CE451">
        <f>IF(O82=44,P82,0)</f>
        <v>0</v>
      </c>
      <c r="CF451">
        <f>IF(O83=44,P83,0)</f>
        <v>0</v>
      </c>
      <c r="CG451">
        <f>IF(O84=44,P84,0)</f>
        <v>0</v>
      </c>
      <c r="CH451">
        <f>IF(O85=44,P85,0)</f>
        <v>0</v>
      </c>
      <c r="CI451">
        <f>IF(O86=44,P86,0)</f>
        <v>0</v>
      </c>
      <c r="CJ451">
        <f>IF(O87=44,P87,0)</f>
        <v>0</v>
      </c>
      <c r="CK451">
        <f>IF(O88=44,P88,0)</f>
        <v>0</v>
      </c>
      <c r="CL451">
        <f>IF(O89=44,P89,0)</f>
        <v>0</v>
      </c>
      <c r="CM451">
        <f>IF(O90=44,P90,0)</f>
        <v>0</v>
      </c>
      <c r="CN451">
        <f>IF(O91=44,P91,0)</f>
        <v>0</v>
      </c>
      <c r="CO451">
        <f>IF(O92=44,P92,0)</f>
        <v>0</v>
      </c>
      <c r="CP451">
        <f>IF(O93=44,P93,0)</f>
        <v>0</v>
      </c>
      <c r="CQ451">
        <f>IF(O94=44,P94,0)</f>
        <v>0</v>
      </c>
      <c r="CR451">
        <f>IF(O95=44,P95,0)</f>
        <v>0</v>
      </c>
      <c r="CS451">
        <f>IF(O96=44,P96,0)</f>
        <v>0</v>
      </c>
      <c r="CT451">
        <f>IF(O97=44,P97,0)</f>
        <v>0</v>
      </c>
      <c r="CU451">
        <f>IF(O98=44,P98,0)</f>
        <v>0</v>
      </c>
      <c r="CV451">
        <f>IF(O99=44,P99,0)</f>
        <v>0</v>
      </c>
      <c r="CW451">
        <f>IF(O100=44,P100,0)</f>
        <v>0</v>
      </c>
      <c r="CX451">
        <f>IF(O101=44,P101,0)</f>
        <v>0</v>
      </c>
      <c r="CY451">
        <f>IF(O102=44,P102,0)</f>
        <v>0</v>
      </c>
      <c r="CZ451">
        <f>IF(O103=44,P103,0)</f>
        <v>0</v>
      </c>
      <c r="DA451">
        <f>IF(O104=44,P104,0)</f>
        <v>0</v>
      </c>
      <c r="DB451">
        <f>IF(O105=44,P105,0)</f>
        <v>0</v>
      </c>
      <c r="DC451">
        <f>IF(O106=44,P106,0)</f>
        <v>0</v>
      </c>
      <c r="DD451">
        <f>IF(O107=44,P107,0)</f>
        <v>0</v>
      </c>
      <c r="DE451">
        <f>IF(O108=44,P108,0)</f>
        <v>0</v>
      </c>
      <c r="DF451">
        <f>IF(O109=44,P109,0)</f>
        <v>0</v>
      </c>
      <c r="DG451">
        <f>IF(O110=44,P110,0)</f>
        <v>0</v>
      </c>
      <c r="DH451">
        <f>IF(O111=44,P111,0)</f>
        <v>0</v>
      </c>
      <c r="DI451">
        <f>IF(O112=44,P112,0)</f>
        <v>0</v>
      </c>
      <c r="DJ451">
        <f>IF(O113=44,P113,0)</f>
        <v>0</v>
      </c>
      <c r="DK451">
        <f>IF(O114=44,P114,0)</f>
        <v>0</v>
      </c>
      <c r="DL451">
        <f>IF(O115=44,P115,0)</f>
        <v>0</v>
      </c>
      <c r="DM451">
        <f>IF(O116=44,P116,0)</f>
        <v>0</v>
      </c>
      <c r="DN451">
        <f>IF(O117=44,P117,0)</f>
        <v>0</v>
      </c>
      <c r="DO451">
        <f>IF(O118=44,P118,0)</f>
        <v>0</v>
      </c>
      <c r="DP451">
        <f>IF(O119=44,P119,0)</f>
        <v>0</v>
      </c>
      <c r="DQ451">
        <f>IF(O120=44,P120,0)</f>
        <v>0</v>
      </c>
      <c r="DR451">
        <f>IF(O121=44,P121,0)</f>
        <v>0</v>
      </c>
      <c r="DS451">
        <f>IF(O122=44,P122,0)</f>
        <v>0</v>
      </c>
      <c r="DT451">
        <f>IF(O123=44,P123,0)</f>
        <v>0</v>
      </c>
      <c r="DU451">
        <f>IF(O124=44,P124,0)</f>
        <v>0</v>
      </c>
      <c r="DV451">
        <f>IF(O125=44,P125,0)</f>
        <v>0</v>
      </c>
      <c r="DW451">
        <f>IF(O126=44,P126,0)</f>
        <v>0</v>
      </c>
      <c r="DX451">
        <f>IF(O127=44,P127,0)</f>
        <v>0</v>
      </c>
      <c r="DY451">
        <f>IF(O128=44,P128,0)</f>
        <v>0</v>
      </c>
      <c r="DZ451" s="289">
        <f>SUM(B451:DY451)</f>
        <v>0</v>
      </c>
    </row>
    <row r="452" spans="1:130" ht="18" customHeight="1" hidden="1" thickBot="1" thickTop="1">
      <c r="A452" s="252" t="s">
        <v>119</v>
      </c>
      <c r="B452">
        <f>IF(O1=45,P1,0)</f>
        <v>0</v>
      </c>
      <c r="C452">
        <f>IF(O2=45,P2,0)</f>
        <v>0</v>
      </c>
      <c r="D452">
        <f>IF(O3=45,P3,0)</f>
        <v>0</v>
      </c>
      <c r="E452">
        <f>IF(O4=45,P4,0)</f>
        <v>0</v>
      </c>
      <c r="F452">
        <f>IF(O5=45,P5,0)</f>
        <v>0</v>
      </c>
      <c r="G452">
        <f>IF(O6=45,P6,0)</f>
        <v>0</v>
      </c>
      <c r="H452">
        <f>IF(O7=45,P7,0)</f>
        <v>0</v>
      </c>
      <c r="I452">
        <f>IF(O8=45,P8,0)</f>
        <v>0</v>
      </c>
      <c r="J452">
        <f>IF(O9=45,P9,0)</f>
        <v>0</v>
      </c>
      <c r="K452">
        <f>IF(O10=45,P10,0)</f>
        <v>0</v>
      </c>
      <c r="L452">
        <f>IF(O11=45,P11,0)</f>
        <v>0</v>
      </c>
      <c r="M452">
        <f>IF(O12=45,P12,0)</f>
        <v>0</v>
      </c>
      <c r="N452">
        <f>IF(O13=45,P13,0)</f>
        <v>0</v>
      </c>
      <c r="O452">
        <f>IF(O14=45,P14,0)</f>
        <v>0</v>
      </c>
      <c r="P452">
        <f>IF(O15=45,P15,0)</f>
        <v>0</v>
      </c>
      <c r="Q452">
        <f>IF(O16=45,P16,0)</f>
        <v>0</v>
      </c>
      <c r="R452">
        <f>IF(O17=45,P17,0)</f>
        <v>0</v>
      </c>
      <c r="S452">
        <f>IF(O18=45,P18,0)</f>
        <v>0</v>
      </c>
      <c r="T452">
        <f>IF(O19=45,P19,0)</f>
        <v>0</v>
      </c>
      <c r="U452">
        <f>IF(O20=45,P20,0)</f>
        <v>0</v>
      </c>
      <c r="V452">
        <f>IF(O21=45,P21,0)</f>
        <v>0</v>
      </c>
      <c r="W452">
        <f>IF(O22=45,P22,0)</f>
        <v>0</v>
      </c>
      <c r="X452">
        <f>IF(O23=45,P23,0)</f>
        <v>0</v>
      </c>
      <c r="Y452">
        <f>IF(O24=45,P24,0)</f>
        <v>0</v>
      </c>
      <c r="Z452">
        <f>IF(O25=45,P25,0)</f>
        <v>0</v>
      </c>
      <c r="AA452">
        <f>IF(O26=45,P26,0)</f>
        <v>0</v>
      </c>
      <c r="AB452">
        <f>IF(O27=45,P27,0)</f>
        <v>0</v>
      </c>
      <c r="AC452">
        <f>IF(O28=45,P28,0)</f>
        <v>0</v>
      </c>
      <c r="AD452">
        <f>IF(O29=45,P29,0)</f>
        <v>0</v>
      </c>
      <c r="AE452">
        <f>IF(O30=45,P30,0)</f>
        <v>0</v>
      </c>
      <c r="AF452">
        <f>IF(O31=45,P31,0)</f>
        <v>0</v>
      </c>
      <c r="AG452">
        <f>IF(O32=45,P32,0)</f>
        <v>0</v>
      </c>
      <c r="AH452">
        <f>IF(O33=45,P33,0)</f>
        <v>0</v>
      </c>
      <c r="AI452">
        <f>IF(O34=45,P34,0)</f>
        <v>0</v>
      </c>
      <c r="AJ452">
        <f>IF(O35=45,P35,0)</f>
        <v>0</v>
      </c>
      <c r="AK452">
        <f>IF(O36=45,P36,0)</f>
        <v>0</v>
      </c>
      <c r="AL452">
        <f>IF(O37=45,P37,0)</f>
        <v>0</v>
      </c>
      <c r="AM452">
        <f>IF(O38=45,P38,0)</f>
        <v>0</v>
      </c>
      <c r="AN452">
        <f>IF(O39=45,P39,0)</f>
        <v>0</v>
      </c>
      <c r="AO452">
        <f>IF(O40=45,P40,0)</f>
        <v>0</v>
      </c>
      <c r="AP452">
        <f>IF(O41=45,P41,0)</f>
        <v>0</v>
      </c>
      <c r="AQ452">
        <f>IF(O42=45,P42,0)</f>
        <v>0</v>
      </c>
      <c r="AR452">
        <f>IF(O43=45,P43,0)</f>
        <v>0</v>
      </c>
      <c r="AS452">
        <f>IF(O44=45,P44,0)</f>
        <v>0</v>
      </c>
      <c r="AT452">
        <f>IF(O45=45,P45,0)</f>
        <v>0</v>
      </c>
      <c r="AU452">
        <f>IF(O46=45,P46,0)</f>
        <v>0</v>
      </c>
      <c r="AV452">
        <f>IF(O47=45,P47,0)</f>
        <v>0</v>
      </c>
      <c r="AW452">
        <f>IF(O48=45,P48,0)</f>
        <v>0</v>
      </c>
      <c r="AX452">
        <f>IF(O49=45,P49,0)</f>
        <v>0</v>
      </c>
      <c r="AY452">
        <f>IF(O50=45,P50,0)</f>
        <v>0</v>
      </c>
      <c r="AZ452">
        <f>IF(O51=45,P51,0)</f>
        <v>0</v>
      </c>
      <c r="BA452">
        <f>IF(O52=45,P52,0)</f>
        <v>0</v>
      </c>
      <c r="BB452">
        <f>IF(O53=45,P53,0)</f>
        <v>0</v>
      </c>
      <c r="BC452">
        <f>IF(O54=45,P54,0)</f>
        <v>0</v>
      </c>
      <c r="BD452">
        <f>IF(O55=45,P55,0)</f>
        <v>0</v>
      </c>
      <c r="BE452">
        <f>IF(O56=45,P56,0)</f>
        <v>0</v>
      </c>
      <c r="BF452">
        <f>IF(O57=45,P57,0)</f>
        <v>0</v>
      </c>
      <c r="BG452">
        <f>IF(O58=45,P58,0)</f>
        <v>0</v>
      </c>
      <c r="BH452">
        <f>IF(O59=45,P59,0)</f>
        <v>0</v>
      </c>
      <c r="BI452">
        <f>IF(O60=45,P60,0)</f>
        <v>0</v>
      </c>
      <c r="BJ452">
        <f>IF(O61=45,P61,0)</f>
        <v>0</v>
      </c>
      <c r="BK452">
        <f>IF(O62=45,P62,0)</f>
        <v>0</v>
      </c>
      <c r="BL452">
        <f>IF(O63=45,P63,0)</f>
        <v>0</v>
      </c>
      <c r="BM452">
        <f>IF(O64=45,P64,0)</f>
        <v>0</v>
      </c>
      <c r="BN452">
        <f>IF(O65=45,P65,0)</f>
        <v>0</v>
      </c>
      <c r="BO452">
        <f>IF(O66=45,P66,0)</f>
        <v>0</v>
      </c>
      <c r="BP452">
        <f>IF(O67=45,P67,0)</f>
        <v>0</v>
      </c>
      <c r="BQ452">
        <f>IF(O68=45,P68,0)</f>
        <v>0</v>
      </c>
      <c r="BR452">
        <f>IF(O69=45,P69,0)</f>
        <v>0</v>
      </c>
      <c r="BS452">
        <f>IF(O70=45,P70,0)</f>
        <v>0</v>
      </c>
      <c r="BT452">
        <f>IF(O71=45,P71,0)</f>
        <v>0</v>
      </c>
      <c r="BU452">
        <f>IF(O72=45,P72,0)</f>
        <v>0</v>
      </c>
      <c r="BV452">
        <f>IF(O73=45,P73,0)</f>
        <v>0</v>
      </c>
      <c r="BW452">
        <f>IF(O74=45,P74,0)</f>
        <v>0</v>
      </c>
      <c r="BX452">
        <f>IF(O75=45,P75,0)</f>
        <v>0</v>
      </c>
      <c r="BY452">
        <f>IF(O76=45,P76,0)</f>
        <v>0</v>
      </c>
      <c r="BZ452">
        <f>IF(O77=45,P77,0)</f>
        <v>0</v>
      </c>
      <c r="CA452">
        <f>IF(O78=45,P78,0)</f>
        <v>0</v>
      </c>
      <c r="CB452">
        <f>IF(O79=45,P79,0)</f>
        <v>0</v>
      </c>
      <c r="CC452">
        <f>IF(O80=45,P80,0)</f>
        <v>0</v>
      </c>
      <c r="CD452">
        <f>IF(O81=45,P81,0)</f>
        <v>0</v>
      </c>
      <c r="CE452">
        <f>IF(O82=45,P82,0)</f>
        <v>0</v>
      </c>
      <c r="CF452">
        <f>IF(O83=45,P83,0)</f>
        <v>0</v>
      </c>
      <c r="CG452">
        <f>IF(O84=45,P84,0)</f>
        <v>0</v>
      </c>
      <c r="CH452">
        <f>IF(O85=45,P85,0)</f>
        <v>0</v>
      </c>
      <c r="CI452">
        <f>IF(O86=45,P86,0)</f>
        <v>0</v>
      </c>
      <c r="CJ452">
        <f>IF(O87=45,P87,0)</f>
        <v>0</v>
      </c>
      <c r="CK452">
        <f>IF(O88=45,P88,0)</f>
        <v>0</v>
      </c>
      <c r="CL452">
        <f>IF(O89=45,P89,0)</f>
        <v>0</v>
      </c>
      <c r="CM452">
        <f>IF(O90=45,P90,0)</f>
        <v>0</v>
      </c>
      <c r="CN452">
        <f>IF(O91=45,P91,0)</f>
        <v>0</v>
      </c>
      <c r="CO452">
        <f>IF(O92=45,P92,0)</f>
        <v>0</v>
      </c>
      <c r="CP452">
        <f>IF(O93=45,P93,0)</f>
        <v>0</v>
      </c>
      <c r="CQ452">
        <f>IF(O94=45,P94,0)</f>
        <v>0</v>
      </c>
      <c r="CR452">
        <f>IF(O95=45,P95,0)</f>
        <v>0</v>
      </c>
      <c r="CS452">
        <f>IF(O96=45,P96,0)</f>
        <v>0</v>
      </c>
      <c r="CT452">
        <f>IF(O97=45,P97,0)</f>
        <v>0</v>
      </c>
      <c r="CU452">
        <f>IF(O98=45,P98,0)</f>
        <v>0</v>
      </c>
      <c r="CV452">
        <f>IF(O99=45,P99,0)</f>
        <v>0</v>
      </c>
      <c r="CW452">
        <f>IF(O100=45,P100,0)</f>
        <v>0</v>
      </c>
      <c r="CX452">
        <f>IF(O101=45,P101,0)</f>
        <v>0</v>
      </c>
      <c r="CY452">
        <f>IF(O102=45,P102,0)</f>
        <v>0</v>
      </c>
      <c r="CZ452">
        <f>IF(O103=45,P103,0)</f>
        <v>0</v>
      </c>
      <c r="DA452">
        <f>IF(O104=45,P104,0)</f>
        <v>0</v>
      </c>
      <c r="DB452">
        <f>IF(O105=45,P105,0)</f>
        <v>0</v>
      </c>
      <c r="DC452">
        <f>IF(O106=45,P106,0)</f>
        <v>0</v>
      </c>
      <c r="DD452">
        <f>IF(O107=45,P107,0)</f>
        <v>0</v>
      </c>
      <c r="DE452">
        <f>IF(O108=45,P108,0)</f>
        <v>0</v>
      </c>
      <c r="DF452">
        <f>IF(O109=45,P109,0)</f>
        <v>0</v>
      </c>
      <c r="DG452">
        <f>IF(O110=45,P110,0)</f>
        <v>0</v>
      </c>
      <c r="DH452">
        <f>IF(O111=45,P111,0)</f>
        <v>0</v>
      </c>
      <c r="DI452">
        <f>IF(O112=45,P112,0)</f>
        <v>0</v>
      </c>
      <c r="DJ452">
        <f>IF(O113=45,P113,0)</f>
        <v>0</v>
      </c>
      <c r="DK452">
        <f>IF(O114=45,P114,0)</f>
        <v>0</v>
      </c>
      <c r="DL452">
        <f>IF(O115=45,P115,0)</f>
        <v>0</v>
      </c>
      <c r="DM452">
        <f>IF(O116=45,P116,0)</f>
        <v>0</v>
      </c>
      <c r="DN452">
        <f>IF(O117=45,P117,0)</f>
        <v>0</v>
      </c>
      <c r="DO452">
        <f>IF(O118=45,P118,0)</f>
        <v>0</v>
      </c>
      <c r="DP452">
        <f>IF(O119=45,P119,0)</f>
        <v>0</v>
      </c>
      <c r="DQ452">
        <f>IF(O120=45,P120,0)</f>
        <v>0</v>
      </c>
      <c r="DR452">
        <f>IF(O121=45,P121,0)</f>
        <v>0</v>
      </c>
      <c r="DS452">
        <f>IF(O122=45,P122,0)</f>
        <v>0</v>
      </c>
      <c r="DT452">
        <f>IF(O123=45,P123,0)</f>
        <v>0</v>
      </c>
      <c r="DU452">
        <f>IF(O124=45,P124,0)</f>
        <v>0</v>
      </c>
      <c r="DV452">
        <f>IF(O125=45,P125,0)</f>
        <v>0</v>
      </c>
      <c r="DW452">
        <f>IF(O126=45,P126,0)</f>
        <v>0</v>
      </c>
      <c r="DX452">
        <f>IF(O127=45,P127,0)</f>
        <v>0</v>
      </c>
      <c r="DY452">
        <f>IF(O128=45,P128,0)</f>
        <v>0</v>
      </c>
      <c r="DZ452" s="289">
        <f>SUM(B452:DY452)</f>
        <v>0</v>
      </c>
    </row>
    <row r="453" spans="1:130" ht="18" customHeight="1" hidden="1" thickBot="1" thickTop="1">
      <c r="A453" s="252" t="s">
        <v>121</v>
      </c>
      <c r="B453">
        <f>IF(O1=46,P1,0)</f>
        <v>0</v>
      </c>
      <c r="C453">
        <f>IF(O2=46,P2,0)</f>
        <v>0</v>
      </c>
      <c r="D453">
        <f>IF(O3=46,P3,0)</f>
        <v>0</v>
      </c>
      <c r="E453">
        <f>IF(O4=46,P4,0)</f>
        <v>0</v>
      </c>
      <c r="F453">
        <f>IF(O5=46,P5,0)</f>
        <v>0</v>
      </c>
      <c r="G453">
        <f>IF(O6=46,P6,0)</f>
        <v>0</v>
      </c>
      <c r="H453">
        <f>IF(O7=46,P7,0)</f>
        <v>0</v>
      </c>
      <c r="I453">
        <f>IF(O8=46,P8,0)</f>
        <v>0</v>
      </c>
      <c r="J453">
        <f>IF(O9=46,P9,0)</f>
        <v>0</v>
      </c>
      <c r="K453">
        <f>IF(O10=46,P10,0)</f>
        <v>0</v>
      </c>
      <c r="L453">
        <f>IF(O11=46,P11,0)</f>
        <v>0</v>
      </c>
      <c r="M453">
        <f>IF(O12=46,P12,0)</f>
        <v>0</v>
      </c>
      <c r="N453">
        <f>IF(O13=46,P13,0)</f>
        <v>0</v>
      </c>
      <c r="O453">
        <f>IF(O14=46,P14,0)</f>
        <v>0</v>
      </c>
      <c r="P453">
        <f>IF(O15=46,P15,0)</f>
        <v>0</v>
      </c>
      <c r="Q453">
        <f>IF(O16=46,P16,0)</f>
        <v>0</v>
      </c>
      <c r="R453">
        <f>IF(O17=46,P17,0)</f>
        <v>0</v>
      </c>
      <c r="S453">
        <f>IF(O18=46,P18,0)</f>
        <v>0</v>
      </c>
      <c r="T453">
        <f>IF(O19=46,P19,0)</f>
        <v>0</v>
      </c>
      <c r="U453">
        <f>IF(O20=46,P20,0)</f>
        <v>0</v>
      </c>
      <c r="V453">
        <f>IF(O21=46,P21,0)</f>
        <v>0</v>
      </c>
      <c r="W453">
        <f>IF(O22=46,P22,0)</f>
        <v>0</v>
      </c>
      <c r="X453">
        <f>IF(O23=46,P23,0)</f>
        <v>0</v>
      </c>
      <c r="Y453">
        <f>IF(O24=46,P24,0)</f>
        <v>0</v>
      </c>
      <c r="Z453">
        <f>IF(O25=46,P25,0)</f>
        <v>0</v>
      </c>
      <c r="AA453">
        <f>IF(O26=46,P26,0)</f>
        <v>0</v>
      </c>
      <c r="AB453">
        <f>IF(O27=46,P27,0)</f>
        <v>0</v>
      </c>
      <c r="AC453">
        <f>IF(O28=46,P28,0)</f>
        <v>0</v>
      </c>
      <c r="AD453">
        <f>IF(O29=46,P29,0)</f>
        <v>0</v>
      </c>
      <c r="AE453">
        <f>IF(O30=46,P30,0)</f>
        <v>0</v>
      </c>
      <c r="AF453">
        <f>IF(O31=46,P31,0)</f>
        <v>0</v>
      </c>
      <c r="AG453">
        <f>IF(O32=46,P32,0)</f>
        <v>0</v>
      </c>
      <c r="AH453">
        <f>IF(O33=46,P33,0)</f>
        <v>0</v>
      </c>
      <c r="AI453">
        <f>IF(O34=46,P34,0)</f>
        <v>0</v>
      </c>
      <c r="AJ453">
        <f>IF(O35=46,P35,0)</f>
        <v>0</v>
      </c>
      <c r="AK453">
        <f>IF(O36=46,P36,0)</f>
        <v>0</v>
      </c>
      <c r="AL453">
        <f>IF(O37=46,P37,0)</f>
        <v>0</v>
      </c>
      <c r="AM453">
        <f>IF(O38=46,P38,0)</f>
        <v>0</v>
      </c>
      <c r="AN453">
        <f>IF(O39=46,P39,0)</f>
        <v>0</v>
      </c>
      <c r="AO453">
        <f>IF(O40=46,P40,0)</f>
        <v>0</v>
      </c>
      <c r="AP453">
        <f>IF(O41=46,P41,0)</f>
        <v>0</v>
      </c>
      <c r="AQ453">
        <f>IF(O42=46,P42,0)</f>
        <v>0</v>
      </c>
      <c r="AR453">
        <f>IF(O43=46,P43,0)</f>
        <v>0</v>
      </c>
      <c r="AS453">
        <f>IF(O44=46,P44,0)</f>
        <v>0</v>
      </c>
      <c r="AT453">
        <f>IF(O45=46,P45,0)</f>
        <v>0</v>
      </c>
      <c r="AU453">
        <f>IF(O46=46,P46,0)</f>
        <v>0</v>
      </c>
      <c r="AV453">
        <f>IF(O47=46,P47,0)</f>
        <v>0</v>
      </c>
      <c r="AW453">
        <f>IF(O48=46,P48,0)</f>
        <v>0</v>
      </c>
      <c r="AX453">
        <f>IF(O49=46,P49,0)</f>
        <v>0</v>
      </c>
      <c r="AY453">
        <f>IF(O50=46,P50,0)</f>
        <v>0</v>
      </c>
      <c r="AZ453">
        <f>IF(O51=46,P51,0)</f>
        <v>0</v>
      </c>
      <c r="BA453">
        <f>IF(O52=46,P52,0)</f>
        <v>0</v>
      </c>
      <c r="BB453">
        <f>IF(O53=46,P53,0)</f>
        <v>0</v>
      </c>
      <c r="BC453">
        <f>IF(O54=46,P54,0)</f>
        <v>0</v>
      </c>
      <c r="BD453">
        <f>IF(O55=46,P55,0)</f>
        <v>0</v>
      </c>
      <c r="BE453">
        <f>IF(O56=46,P56,0)</f>
        <v>0</v>
      </c>
      <c r="BF453">
        <f>IF(O57=46,P57,0)</f>
        <v>0</v>
      </c>
      <c r="BG453">
        <f>IF(O58=46,P58,0)</f>
        <v>0</v>
      </c>
      <c r="BH453">
        <f>IF(O59=46,P59,0)</f>
        <v>0</v>
      </c>
      <c r="BI453">
        <f>IF(O60=46,P60,0)</f>
        <v>0</v>
      </c>
      <c r="BJ453">
        <f>IF(O61=46,P61,0)</f>
        <v>0</v>
      </c>
      <c r="BK453">
        <f>IF(O62=46,P62,0)</f>
        <v>0</v>
      </c>
      <c r="BL453">
        <f>IF(O63=46,P63,0)</f>
        <v>0</v>
      </c>
      <c r="BM453">
        <f>IF(O64=46,P64,0)</f>
        <v>0</v>
      </c>
      <c r="BN453">
        <f>IF(O65=46,P65,0)</f>
        <v>0</v>
      </c>
      <c r="BO453">
        <f>IF(O66=46,P66,0)</f>
        <v>0</v>
      </c>
      <c r="BP453">
        <f>IF(O67=46,P67,0)</f>
        <v>0</v>
      </c>
      <c r="BQ453">
        <f>IF(O68=46,P68,0)</f>
        <v>0</v>
      </c>
      <c r="BR453">
        <f>IF(O69=46,P69,0)</f>
        <v>0</v>
      </c>
      <c r="BS453">
        <f>IF(O70=46,P70,0)</f>
        <v>0</v>
      </c>
      <c r="BT453">
        <f>IF(O71=46,P71,0)</f>
        <v>0</v>
      </c>
      <c r="BU453">
        <f>IF(O72=46,P72,0)</f>
        <v>0</v>
      </c>
      <c r="BV453">
        <f>IF(O73=46,P73,0)</f>
        <v>0</v>
      </c>
      <c r="BW453">
        <f>IF(O74=46,P74,0)</f>
        <v>0</v>
      </c>
      <c r="BX453">
        <f>IF(O75=46,P75,0)</f>
        <v>0</v>
      </c>
      <c r="BY453">
        <f>IF(O76=46,P76,0)</f>
        <v>0</v>
      </c>
      <c r="BZ453">
        <f>IF(O77=46,P77,0)</f>
        <v>0</v>
      </c>
      <c r="CA453">
        <f>IF(O78=46,P78,0)</f>
        <v>0</v>
      </c>
      <c r="CB453">
        <f>IF(O79=46,P79,0)</f>
        <v>0</v>
      </c>
      <c r="CC453">
        <f>IF(O80=46,P80,0)</f>
        <v>0</v>
      </c>
      <c r="CD453">
        <f>IF(O81=46,P81,0)</f>
        <v>0</v>
      </c>
      <c r="CE453">
        <f>IF(O82=46,P82,0)</f>
        <v>0</v>
      </c>
      <c r="CF453">
        <f>IF(O83=46,P83,0)</f>
        <v>0</v>
      </c>
      <c r="CG453">
        <f>IF(O84=46,P84,0)</f>
        <v>0</v>
      </c>
      <c r="CH453">
        <f>IF(O85=46,P85,0)</f>
        <v>0</v>
      </c>
      <c r="CI453">
        <f>IF(O86=46,P86,0)</f>
        <v>0</v>
      </c>
      <c r="CJ453">
        <f>IF(O87=46,P87,0)</f>
        <v>0</v>
      </c>
      <c r="CK453">
        <f>IF(O88=46,P88,0)</f>
        <v>0</v>
      </c>
      <c r="CL453">
        <f>IF(O89=46,P89,0)</f>
        <v>0</v>
      </c>
      <c r="CM453">
        <f>IF(O90=46,P90,0)</f>
        <v>0</v>
      </c>
      <c r="CN453">
        <f>IF(O91=46,P91,0)</f>
        <v>0</v>
      </c>
      <c r="CO453">
        <f>IF(O92=46,P92,0)</f>
        <v>0</v>
      </c>
      <c r="CP453">
        <f>IF(O93=46,P93,0)</f>
        <v>0</v>
      </c>
      <c r="CQ453">
        <f>IF(O94=46,P94,0)</f>
        <v>0</v>
      </c>
      <c r="CR453">
        <f>IF(O95=46,P95,0)</f>
        <v>0</v>
      </c>
      <c r="CS453">
        <f>IF(O96=46,P96,0)</f>
        <v>0</v>
      </c>
      <c r="CT453">
        <f>IF(O97=46,P97,0)</f>
        <v>0</v>
      </c>
      <c r="CU453">
        <f>IF(O98=46,P98,0)</f>
        <v>0</v>
      </c>
      <c r="CV453">
        <f>IF(O99=46,P99,0)</f>
        <v>0</v>
      </c>
      <c r="CW453">
        <f>IF(O100=46,P100,0)</f>
        <v>0</v>
      </c>
      <c r="CX453">
        <f>IF(O101=46,P101,0)</f>
        <v>0</v>
      </c>
      <c r="CY453">
        <f>IF(O102=46,P102,0)</f>
        <v>0</v>
      </c>
      <c r="CZ453">
        <f>IF(O103=46,P103,0)</f>
        <v>0</v>
      </c>
      <c r="DA453">
        <f>IF(O104=46,P104,0)</f>
        <v>0</v>
      </c>
      <c r="DB453">
        <f>IF(O105=46,P105,0)</f>
        <v>0</v>
      </c>
      <c r="DC453">
        <f>IF(O106=46,P106,0)</f>
        <v>0</v>
      </c>
      <c r="DD453">
        <f>IF(O107=46,P107,0)</f>
        <v>0</v>
      </c>
      <c r="DE453">
        <f>IF(O108=46,P108,0)</f>
        <v>0</v>
      </c>
      <c r="DF453">
        <f>IF(O109=46,P109,0)</f>
        <v>0</v>
      </c>
      <c r="DG453">
        <f>IF(O110=46,P110,0)</f>
        <v>0</v>
      </c>
      <c r="DH453">
        <f>IF(O111=46,P111,0)</f>
        <v>0</v>
      </c>
      <c r="DI453">
        <f>IF(O112=46,P112,0)</f>
        <v>0</v>
      </c>
      <c r="DJ453">
        <f>IF(O113=46,P113,0)</f>
        <v>0</v>
      </c>
      <c r="DK453">
        <f>IF(O114=46,P114,0)</f>
        <v>0</v>
      </c>
      <c r="DL453">
        <f>IF(O115=46,P115,0)</f>
        <v>0</v>
      </c>
      <c r="DM453">
        <f>IF(O116=46,P116,0)</f>
        <v>0</v>
      </c>
      <c r="DN453">
        <f>IF(O117=46,P117,0)</f>
        <v>0</v>
      </c>
      <c r="DO453">
        <f>IF(O118=46,P118,0)</f>
        <v>0</v>
      </c>
      <c r="DP453">
        <f>IF(O119=46,P119,0)</f>
        <v>0</v>
      </c>
      <c r="DQ453">
        <f>IF(O120=46,P120,0)</f>
        <v>0</v>
      </c>
      <c r="DR453">
        <f>IF(O121=46,P121,0)</f>
        <v>0</v>
      </c>
      <c r="DS453">
        <f>IF(O122=46,P122,0)</f>
        <v>0</v>
      </c>
      <c r="DT453">
        <f>IF(O123=46,P123,0)</f>
        <v>0</v>
      </c>
      <c r="DU453">
        <f>IF(O124=46,P124,0)</f>
        <v>0</v>
      </c>
      <c r="DV453">
        <f>IF(O125=46,P125,0)</f>
        <v>0</v>
      </c>
      <c r="DW453">
        <f>IF(O126=46,P126,0)</f>
        <v>0</v>
      </c>
      <c r="DX453">
        <f>IF(O127=46,P127,0)</f>
        <v>0</v>
      </c>
      <c r="DY453">
        <f>IF(O128=46,P128,0)</f>
        <v>0</v>
      </c>
      <c r="DZ453" s="289">
        <f>SUM(B453:DY453)</f>
        <v>0</v>
      </c>
    </row>
    <row r="454" spans="1:130" ht="18" customHeight="1" hidden="1" thickBot="1" thickTop="1">
      <c r="A454" s="252" t="s">
        <v>118</v>
      </c>
      <c r="B454">
        <f>IF(O1=47,P1,0)</f>
        <v>0</v>
      </c>
      <c r="C454">
        <f>IF(O2=47,P2,0)</f>
        <v>0</v>
      </c>
      <c r="D454">
        <f>IF(O3=47,P3,0)</f>
        <v>0</v>
      </c>
      <c r="E454">
        <f>IF(O4=47,P4,0)</f>
        <v>0</v>
      </c>
      <c r="F454">
        <f>IF(O5=47,P5,0)</f>
        <v>0</v>
      </c>
      <c r="G454">
        <f>IF(O6=47,P6,0)</f>
        <v>0</v>
      </c>
      <c r="H454">
        <f>IF(O7=47,P7,0)</f>
        <v>0</v>
      </c>
      <c r="I454">
        <f>IF(O8=47,P8,0)</f>
        <v>0</v>
      </c>
      <c r="J454">
        <f>IF(O9=47,P9,0)</f>
        <v>0</v>
      </c>
      <c r="K454">
        <f>IF(O10=47,P10,0)</f>
        <v>0</v>
      </c>
      <c r="L454">
        <f>IF(O11=47,P11,0)</f>
        <v>0</v>
      </c>
      <c r="M454">
        <f>IF(O12=47,P12,0)</f>
        <v>0</v>
      </c>
      <c r="N454">
        <f>IF(O13=47,P13,0)</f>
        <v>0</v>
      </c>
      <c r="O454">
        <f>IF(O14=47,P14,0)</f>
        <v>0</v>
      </c>
      <c r="P454">
        <f>IF(O15=47,P15,0)</f>
        <v>0</v>
      </c>
      <c r="Q454">
        <f>IF(O16=47,P16,0)</f>
        <v>0</v>
      </c>
      <c r="R454">
        <f>IF(O17=47,P17,0)</f>
        <v>0</v>
      </c>
      <c r="S454">
        <f>IF(O18=47,P18,0)</f>
        <v>0</v>
      </c>
      <c r="T454">
        <f>IF(O19=47,P19,0)</f>
        <v>0</v>
      </c>
      <c r="U454">
        <f>IF(O20=47,P20,0)</f>
        <v>0</v>
      </c>
      <c r="V454">
        <f>IF(O21=47,P21,0)</f>
        <v>0</v>
      </c>
      <c r="W454">
        <f>IF(O22=47,P22,0)</f>
        <v>0</v>
      </c>
      <c r="X454">
        <f>IF(O23=47,P23,0)</f>
        <v>0</v>
      </c>
      <c r="Y454">
        <f>IF(O24=47,P24,0)</f>
        <v>0</v>
      </c>
      <c r="Z454">
        <f>IF(O25=47,P25,0)</f>
        <v>0</v>
      </c>
      <c r="AA454">
        <f>IF(O26=47,P26,0)</f>
        <v>0</v>
      </c>
      <c r="AB454">
        <f>IF(O27=47,P27,0)</f>
        <v>0</v>
      </c>
      <c r="AC454">
        <f>IF(O28=47,P28,0)</f>
        <v>0</v>
      </c>
      <c r="AD454">
        <f>IF(O29=47,P29,0)</f>
        <v>0</v>
      </c>
      <c r="AE454">
        <f>IF(O30=47,P30,0)</f>
        <v>0</v>
      </c>
      <c r="AF454">
        <f>IF(O31=47,P31,0)</f>
        <v>0</v>
      </c>
      <c r="AG454">
        <f>IF(O32=47,P32,0)</f>
        <v>0</v>
      </c>
      <c r="AH454">
        <f>IF(O33=47,P33,0)</f>
        <v>0</v>
      </c>
      <c r="AI454">
        <f>IF(O34=47,P34,0)</f>
        <v>0</v>
      </c>
      <c r="AJ454">
        <f>IF(O35=47,P35,0)</f>
        <v>0</v>
      </c>
      <c r="AK454">
        <f>IF(O36=47,P36,0)</f>
        <v>0</v>
      </c>
      <c r="AL454">
        <f>IF(O37=47,P37,0)</f>
        <v>0</v>
      </c>
      <c r="AM454">
        <f>IF(O38=47,P38,0)</f>
        <v>0</v>
      </c>
      <c r="AN454">
        <f>IF(O39=47,P39,0)</f>
        <v>0</v>
      </c>
      <c r="AO454">
        <f>IF(O40=47,P40,0)</f>
        <v>0</v>
      </c>
      <c r="AP454">
        <f>IF(O41=47,P41,0)</f>
        <v>0</v>
      </c>
      <c r="AQ454">
        <f>IF(O42=47,P42,0)</f>
        <v>0</v>
      </c>
      <c r="AR454">
        <f>IF(O43=47,P43,0)</f>
        <v>0</v>
      </c>
      <c r="AS454">
        <f>IF(O44=47,P44,0)</f>
        <v>0</v>
      </c>
      <c r="AT454">
        <f>IF(O45=47,P45,0)</f>
        <v>0</v>
      </c>
      <c r="AU454">
        <f>IF(O46=47,P46,0)</f>
        <v>0</v>
      </c>
      <c r="AV454">
        <f>IF(O47=47,P47,0)</f>
        <v>0</v>
      </c>
      <c r="AW454">
        <f>IF(O48=47,P48,0)</f>
        <v>0</v>
      </c>
      <c r="AX454">
        <f>IF(O49=47,P49,0)</f>
        <v>0</v>
      </c>
      <c r="AY454">
        <f>IF(O50=47,P50,0)</f>
        <v>0</v>
      </c>
      <c r="AZ454">
        <f>IF(O51=47,P51,0)</f>
        <v>0</v>
      </c>
      <c r="BA454">
        <f>IF(O52=47,P52,0)</f>
        <v>0</v>
      </c>
      <c r="BB454">
        <f>IF(O53=47,P53,0)</f>
        <v>0</v>
      </c>
      <c r="BC454">
        <f>IF(O54=47,P54,0)</f>
        <v>0</v>
      </c>
      <c r="BD454">
        <f>IF(O55=47,P55,0)</f>
        <v>0</v>
      </c>
      <c r="BE454">
        <f>IF(O56=47,P56,0)</f>
        <v>0</v>
      </c>
      <c r="BF454">
        <f>IF(O57=47,P57,0)</f>
        <v>0</v>
      </c>
      <c r="BG454">
        <f>IF(O58=47,P58,0)</f>
        <v>0</v>
      </c>
      <c r="BH454">
        <f>IF(O59=47,P59,0)</f>
        <v>0</v>
      </c>
      <c r="BI454">
        <f>IF(O60=47,P60,0)</f>
        <v>0</v>
      </c>
      <c r="BJ454">
        <f>IF(O61=47,P61,0)</f>
        <v>0</v>
      </c>
      <c r="BK454">
        <f>IF(O62=47,P62,0)</f>
        <v>0</v>
      </c>
      <c r="BL454">
        <f>IF(O63=47,P63,0)</f>
        <v>0</v>
      </c>
      <c r="BM454">
        <f>IF(O64=47,P64,0)</f>
        <v>0</v>
      </c>
      <c r="BN454">
        <f>IF(O65=47,P65,0)</f>
        <v>0</v>
      </c>
      <c r="BO454">
        <f>IF(O66=47,P66,0)</f>
        <v>0</v>
      </c>
      <c r="BP454">
        <f>IF(O67=47,P67,0)</f>
        <v>0</v>
      </c>
      <c r="BQ454">
        <f>IF(O68=47,P68,0)</f>
        <v>0</v>
      </c>
      <c r="BR454">
        <f>IF(O69=47,P69,0)</f>
        <v>0</v>
      </c>
      <c r="BS454">
        <f>IF(O70=47,P70,0)</f>
        <v>0</v>
      </c>
      <c r="BT454">
        <f>IF(O71=47,P71,0)</f>
        <v>0</v>
      </c>
      <c r="BU454">
        <f>IF(O72=47,P72,0)</f>
        <v>0</v>
      </c>
      <c r="BV454">
        <f>IF(O73=47,P73,0)</f>
        <v>0</v>
      </c>
      <c r="BW454">
        <f>IF(O74=47,P74,0)</f>
        <v>0</v>
      </c>
      <c r="BX454">
        <f>IF(O75=47,P75,0)</f>
        <v>0</v>
      </c>
      <c r="BY454">
        <f>IF(O76=47,P76,0)</f>
        <v>0</v>
      </c>
      <c r="BZ454">
        <f>IF(O77=47,P77,0)</f>
        <v>0</v>
      </c>
      <c r="CA454">
        <f>IF(O78=47,P78,0)</f>
        <v>0</v>
      </c>
      <c r="CB454">
        <f>IF(O79=47,P79,0)</f>
        <v>0</v>
      </c>
      <c r="CC454">
        <f>IF(O80=47,P80,0)</f>
        <v>0</v>
      </c>
      <c r="CD454">
        <f>IF(O81=47,P81,0)</f>
        <v>0</v>
      </c>
      <c r="CE454">
        <f>IF(O82=47,P82,0)</f>
        <v>0</v>
      </c>
      <c r="CF454">
        <f>IF(O83=47,P83,0)</f>
        <v>0</v>
      </c>
      <c r="CG454">
        <f>IF(O84=47,P84,0)</f>
        <v>0</v>
      </c>
      <c r="CH454">
        <f>IF(O85=47,P85,0)</f>
        <v>0</v>
      </c>
      <c r="CI454">
        <f>IF(O86=47,P86,0)</f>
        <v>0</v>
      </c>
      <c r="CJ454">
        <f>IF(O87=47,P87,0)</f>
        <v>0</v>
      </c>
      <c r="CK454">
        <f>IF(O88=47,P88,0)</f>
        <v>0</v>
      </c>
      <c r="CL454">
        <f>IF(O89=47,P89,0)</f>
        <v>0</v>
      </c>
      <c r="CM454">
        <f>IF(O90=47,P90,0)</f>
        <v>0</v>
      </c>
      <c r="CN454">
        <f>IF(O91=47,P91,0)</f>
        <v>0</v>
      </c>
      <c r="CO454">
        <f>IF(O92=47,P92,0)</f>
        <v>0</v>
      </c>
      <c r="CP454">
        <f>IF(O93=47,P93,0)</f>
        <v>0</v>
      </c>
      <c r="CQ454">
        <f>IF(O94=47,P94,0)</f>
        <v>0</v>
      </c>
      <c r="CR454">
        <f>IF(O95=47,P95,0)</f>
        <v>0</v>
      </c>
      <c r="CS454">
        <f>IF(O96=47,P96,0)</f>
        <v>0</v>
      </c>
      <c r="CT454">
        <f>IF(O97=47,P97,0)</f>
        <v>0</v>
      </c>
      <c r="CU454">
        <f>IF(O98=47,P98,0)</f>
        <v>0</v>
      </c>
      <c r="CV454">
        <f>IF(O99=47,P99,0)</f>
        <v>0</v>
      </c>
      <c r="CW454">
        <f>IF(O100=47,P100,0)</f>
        <v>0</v>
      </c>
      <c r="CX454">
        <f>IF(O101=47,P101,0)</f>
        <v>0</v>
      </c>
      <c r="CY454">
        <f>IF(O102=47,P102,0)</f>
        <v>0</v>
      </c>
      <c r="CZ454">
        <f>IF(O103=47,P103,0)</f>
        <v>0</v>
      </c>
      <c r="DA454">
        <f>IF(O104=47,P104,0)</f>
        <v>0</v>
      </c>
      <c r="DB454">
        <f>IF(O105=47,P105,0)</f>
        <v>0</v>
      </c>
      <c r="DC454">
        <f>IF(O106=47,P106,0)</f>
        <v>0</v>
      </c>
      <c r="DD454">
        <f>IF(O107=47,P107,0)</f>
        <v>0</v>
      </c>
      <c r="DE454">
        <f>IF(O108=47,P108,0)</f>
        <v>0</v>
      </c>
      <c r="DF454">
        <f>IF(O109=47,P109,0)</f>
        <v>0</v>
      </c>
      <c r="DG454">
        <f>IF(O110=47,P110,0)</f>
        <v>0</v>
      </c>
      <c r="DH454">
        <f>IF(O111=47,P111,0)</f>
        <v>0</v>
      </c>
      <c r="DI454">
        <f>IF(O112=47,P112,0)</f>
        <v>0</v>
      </c>
      <c r="DJ454">
        <f>IF(O113=47,P113,0)</f>
        <v>0</v>
      </c>
      <c r="DK454">
        <f>IF(O114=47,P114,0)</f>
        <v>0</v>
      </c>
      <c r="DL454">
        <f>IF(O115=47,P115,0)</f>
        <v>0</v>
      </c>
      <c r="DM454">
        <f>IF(O116=47,P116,0)</f>
        <v>0</v>
      </c>
      <c r="DN454">
        <f>IF(O117=47,P117,0)</f>
        <v>0</v>
      </c>
      <c r="DO454">
        <f>IF(O118=47,P118,0)</f>
        <v>0</v>
      </c>
      <c r="DP454">
        <f>IF(O119=47,P119,0)</f>
        <v>0</v>
      </c>
      <c r="DQ454">
        <f>IF(O120=47,P120,0)</f>
        <v>0</v>
      </c>
      <c r="DR454">
        <f>IF(O121=47,P121,0)</f>
        <v>0</v>
      </c>
      <c r="DS454">
        <f>IF(O122=47,P122,0)</f>
        <v>0</v>
      </c>
      <c r="DT454">
        <f>IF(O123=47,P123,0)</f>
        <v>0</v>
      </c>
      <c r="DU454">
        <f>IF(O124=47,P124,0)</f>
        <v>0</v>
      </c>
      <c r="DV454">
        <f>IF(O125=47,P125,0)</f>
        <v>0</v>
      </c>
      <c r="DW454">
        <f>IF(O126=47,P126,0)</f>
        <v>0</v>
      </c>
      <c r="DX454">
        <f>IF(O127=47,P127,0)</f>
        <v>0</v>
      </c>
      <c r="DY454">
        <f>IF(O128=47,P128,0)</f>
        <v>0</v>
      </c>
      <c r="DZ454" s="289">
        <f>SUM(B454:DY454)</f>
        <v>0</v>
      </c>
    </row>
    <row r="455" spans="1:130" ht="18" customHeight="1" hidden="1" thickBot="1" thickTop="1">
      <c r="A455" s="252" t="s">
        <v>189</v>
      </c>
      <c r="B455">
        <f>IF(O1=48,P1,0)</f>
        <v>0</v>
      </c>
      <c r="C455">
        <f>IF(O2=48,P2,0)</f>
        <v>0</v>
      </c>
      <c r="D455">
        <f>IF(O3=48,P3,0)</f>
        <v>0</v>
      </c>
      <c r="E455">
        <f>IF(O4=48,P4,0)</f>
        <v>0</v>
      </c>
      <c r="F455">
        <f>IF(O5=48,P5,0)</f>
        <v>0</v>
      </c>
      <c r="G455">
        <f>IF(O6=48,P6,0)</f>
        <v>0</v>
      </c>
      <c r="H455">
        <f>IF(O7=48,P7,0)</f>
        <v>0</v>
      </c>
      <c r="I455">
        <f>IF(O8=48,P8,0)</f>
        <v>0</v>
      </c>
      <c r="J455">
        <f>IF(O9=48,P9,0)</f>
        <v>0</v>
      </c>
      <c r="K455">
        <f>IF(O10=48,P10,0)</f>
        <v>0</v>
      </c>
      <c r="L455">
        <f>IF(O11=48,P11,0)</f>
        <v>0</v>
      </c>
      <c r="M455">
        <f>IF(O12=48,P12,0)</f>
        <v>0</v>
      </c>
      <c r="N455">
        <f>IF(O13=48,P13,0)</f>
        <v>0</v>
      </c>
      <c r="O455">
        <f>IF(O14=48,P14,0)</f>
        <v>0</v>
      </c>
      <c r="P455">
        <f>IF(O15=48,P15,0)</f>
        <v>0</v>
      </c>
      <c r="Q455">
        <f>IF(O16=48,P16,0)</f>
        <v>0</v>
      </c>
      <c r="R455">
        <f>IF(O17=48,P17,0)</f>
        <v>0</v>
      </c>
      <c r="S455">
        <f>IF(O18=48,P18,0)</f>
        <v>0</v>
      </c>
      <c r="T455">
        <f>IF(O19=48,P19,0)</f>
        <v>0</v>
      </c>
      <c r="U455">
        <f>IF(O20=48,P20,0)</f>
        <v>0</v>
      </c>
      <c r="V455">
        <f>IF(O21=48,P21,0)</f>
        <v>0</v>
      </c>
      <c r="W455">
        <f>IF(O22=48,P22,0)</f>
        <v>0</v>
      </c>
      <c r="X455">
        <f>IF(O23=48,P23,0)</f>
        <v>0</v>
      </c>
      <c r="Y455">
        <f>IF(O24=48,P24,0)</f>
        <v>0</v>
      </c>
      <c r="Z455">
        <f>IF(O25=48,P25,0)</f>
        <v>0</v>
      </c>
      <c r="AA455">
        <f>IF(O26=48,P26,0)</f>
        <v>0</v>
      </c>
      <c r="AB455">
        <f>IF(O27=48,P27,0)</f>
        <v>0</v>
      </c>
      <c r="AC455">
        <f>IF(O28=48,P28,0)</f>
        <v>0</v>
      </c>
      <c r="AD455">
        <f>IF(O29=48,P29,0)</f>
        <v>0</v>
      </c>
      <c r="AE455">
        <f>IF(O30=48,P30,0)</f>
        <v>0</v>
      </c>
      <c r="AF455">
        <f>IF(O31=48,P31,0)</f>
        <v>0</v>
      </c>
      <c r="AG455">
        <f>IF(O32=48,P32,0)</f>
        <v>0</v>
      </c>
      <c r="AH455">
        <f>IF(O33=48,P33,0)</f>
        <v>0</v>
      </c>
      <c r="AI455">
        <f>IF(O34=48,P34,0)</f>
        <v>0</v>
      </c>
      <c r="AJ455">
        <f>IF(O35=48,P35,0)</f>
        <v>0</v>
      </c>
      <c r="AK455">
        <f>IF(O36=48,P36,0)</f>
        <v>0</v>
      </c>
      <c r="AL455">
        <f>IF(O37=48,P37,0)</f>
        <v>0</v>
      </c>
      <c r="AM455">
        <f>IF(O38=48,P38,0)</f>
        <v>0</v>
      </c>
      <c r="AN455">
        <f>IF(O39=48,P39,0)</f>
        <v>0</v>
      </c>
      <c r="AO455">
        <f>IF(O40=48,P40,0)</f>
        <v>0</v>
      </c>
      <c r="AP455">
        <f>IF(O41=48,P41,0)</f>
        <v>0</v>
      </c>
      <c r="AQ455">
        <f>IF(O42=48,P42,0)</f>
        <v>0</v>
      </c>
      <c r="AR455">
        <f>IF(O43=48,P43,0)</f>
        <v>0</v>
      </c>
      <c r="AS455">
        <f>IF(O44=48,P44,0)</f>
        <v>0</v>
      </c>
      <c r="AT455">
        <f>IF(O45=48,P45,0)</f>
        <v>0</v>
      </c>
      <c r="AU455">
        <f>IF(O46=48,P46,0)</f>
        <v>0</v>
      </c>
      <c r="AV455">
        <f>IF(O47=48,P47,0)</f>
        <v>0</v>
      </c>
      <c r="AW455">
        <f>IF(O48=48,P48,0)</f>
        <v>0</v>
      </c>
      <c r="AX455">
        <f>IF(O49=48,P49,0)</f>
        <v>0</v>
      </c>
      <c r="AY455">
        <f>IF(O50=48,P50,0)</f>
        <v>0</v>
      </c>
      <c r="AZ455">
        <f>IF(O51=48,P51,0)</f>
        <v>0</v>
      </c>
      <c r="BA455">
        <f>IF(O52=48,P52,0)</f>
        <v>0</v>
      </c>
      <c r="BB455">
        <f>IF(O53=48,P53,0)</f>
        <v>0</v>
      </c>
      <c r="BC455">
        <f>IF(O54=48,P54,0)</f>
        <v>0</v>
      </c>
      <c r="BD455">
        <f>IF(O55=48,P55,0)</f>
        <v>0</v>
      </c>
      <c r="BE455">
        <f>IF(O56=48,P56,0)</f>
        <v>0</v>
      </c>
      <c r="BF455">
        <f>IF(O57=48,P57,0)</f>
        <v>0</v>
      </c>
      <c r="BG455">
        <f>IF(O58=48,P58,0)</f>
        <v>0</v>
      </c>
      <c r="BH455">
        <f>IF(O59=48,P59,0)</f>
        <v>0</v>
      </c>
      <c r="BI455">
        <f>IF(O60=48,P60,0)</f>
        <v>0</v>
      </c>
      <c r="BJ455">
        <f>IF(O61=48,P61,0)</f>
        <v>0</v>
      </c>
      <c r="BK455">
        <f>IF(O62=48,P62,0)</f>
        <v>0</v>
      </c>
      <c r="BL455">
        <f>IF(O63=48,P63,0)</f>
        <v>0</v>
      </c>
      <c r="BM455">
        <f>IF(O64=48,P64,0)</f>
        <v>0</v>
      </c>
      <c r="BN455">
        <f>IF(O65=48,P65,0)</f>
        <v>0</v>
      </c>
      <c r="BO455">
        <f>IF(O66=48,P66,0)</f>
        <v>0</v>
      </c>
      <c r="BP455">
        <f>IF(O67=48,P67,0)</f>
        <v>0</v>
      </c>
      <c r="BQ455">
        <f>IF(O68=48,P68,0)</f>
        <v>0</v>
      </c>
      <c r="BR455">
        <f>IF(O69=48,P69,0)</f>
        <v>0</v>
      </c>
      <c r="BS455">
        <f>IF(O70=48,P70,0)</f>
        <v>0</v>
      </c>
      <c r="BT455">
        <f>IF(O71=48,P71,0)</f>
        <v>0</v>
      </c>
      <c r="BU455">
        <f>IF(O72=48,P72,0)</f>
        <v>0</v>
      </c>
      <c r="BV455">
        <f>IF(O73=48,P73,0)</f>
        <v>0</v>
      </c>
      <c r="BW455">
        <f>IF(O74=48,P74,0)</f>
        <v>0</v>
      </c>
      <c r="BX455">
        <f>IF(O75=48,P75,0)</f>
        <v>0</v>
      </c>
      <c r="BY455">
        <f>IF(O76=48,P76,0)</f>
        <v>0</v>
      </c>
      <c r="BZ455">
        <f>IF(O77=48,P77,0)</f>
        <v>0</v>
      </c>
      <c r="CA455">
        <f>IF(O78=48,P78,0)</f>
        <v>0</v>
      </c>
      <c r="CB455">
        <f>IF(O79=48,P79,0)</f>
        <v>0</v>
      </c>
      <c r="CC455">
        <f>IF(O80=48,P80,0)</f>
        <v>0</v>
      </c>
      <c r="CD455">
        <f>IF(O81=48,P81,0)</f>
        <v>0</v>
      </c>
      <c r="CE455">
        <f>IF(O82=48,P82,0)</f>
        <v>0</v>
      </c>
      <c r="CF455">
        <f>IF(O83=48,P83,0)</f>
        <v>0</v>
      </c>
      <c r="CG455">
        <f>IF(O84=48,P84,0)</f>
        <v>0</v>
      </c>
      <c r="CH455">
        <f>IF(O85=48,P85,0)</f>
        <v>0</v>
      </c>
      <c r="CI455">
        <f>IF(O86=48,P86,0)</f>
        <v>0</v>
      </c>
      <c r="CJ455">
        <f>IF(O87=48,P87,0)</f>
        <v>0</v>
      </c>
      <c r="CK455">
        <f>IF(O88=48,P88,0)</f>
        <v>0</v>
      </c>
      <c r="CL455">
        <f>IF(O89=48,P89,0)</f>
        <v>0</v>
      </c>
      <c r="CM455">
        <f>IF(O90=48,P90,0)</f>
        <v>0</v>
      </c>
      <c r="CN455">
        <f>IF(O91=48,P91,0)</f>
        <v>0</v>
      </c>
      <c r="CO455">
        <f>IF(O92=48,P92,0)</f>
        <v>0</v>
      </c>
      <c r="CP455">
        <f>IF(O93=48,P93,0)</f>
        <v>0</v>
      </c>
      <c r="CQ455">
        <f>IF(O94=48,P94,0)</f>
        <v>0</v>
      </c>
      <c r="CR455">
        <f>IF(O95=48,P95,0)</f>
        <v>0</v>
      </c>
      <c r="CS455">
        <f>IF(O96=48,P96,0)</f>
        <v>0</v>
      </c>
      <c r="CT455">
        <f>IF(O97=48,P97,0)</f>
        <v>0</v>
      </c>
      <c r="CU455">
        <f>IF(O98=48,P98,0)</f>
        <v>0</v>
      </c>
      <c r="CV455">
        <f>IF(O99=48,P99,0)</f>
        <v>0</v>
      </c>
      <c r="CW455">
        <f>IF(O100=48,P100,0)</f>
        <v>0</v>
      </c>
      <c r="CX455">
        <f>IF(O101=48,P101,0)</f>
        <v>0</v>
      </c>
      <c r="CY455">
        <f>IF(O102=48,P102,0)</f>
        <v>0</v>
      </c>
      <c r="CZ455">
        <f>IF(O103=48,P103,0)</f>
        <v>0</v>
      </c>
      <c r="DA455">
        <f>IF(O104=48,P104,0)</f>
        <v>0</v>
      </c>
      <c r="DB455">
        <f>IF(O105=48,P105,0)</f>
        <v>0</v>
      </c>
      <c r="DC455">
        <f>IF(O106=48,P106,0)</f>
        <v>0</v>
      </c>
      <c r="DD455">
        <f>IF(O107=48,P107,0)</f>
        <v>0</v>
      </c>
      <c r="DE455">
        <f>IF(O108=48,P108,0)</f>
        <v>0</v>
      </c>
      <c r="DF455">
        <f>IF(O109=48,P109,0)</f>
        <v>0</v>
      </c>
      <c r="DG455">
        <f>IF(O110=48,P110,0)</f>
        <v>0</v>
      </c>
      <c r="DH455">
        <f>IF(O111=48,P111,0)</f>
        <v>0</v>
      </c>
      <c r="DI455">
        <f>IF(O112=48,P112,0)</f>
        <v>0</v>
      </c>
      <c r="DJ455">
        <f>IF(O113=48,P113,0)</f>
        <v>0</v>
      </c>
      <c r="DK455">
        <f>IF(O114=48,P114,0)</f>
        <v>0</v>
      </c>
      <c r="DL455">
        <f>IF(O115=48,P115,0)</f>
        <v>0</v>
      </c>
      <c r="DM455">
        <f>IF(O116=48,P116,0)</f>
        <v>0</v>
      </c>
      <c r="DN455">
        <f>IF(O117=48,P117,0)</f>
        <v>0</v>
      </c>
      <c r="DO455">
        <f>IF(O118=48,P118,0)</f>
        <v>0</v>
      </c>
      <c r="DP455">
        <f>IF(O119=48,P119,0)</f>
        <v>0</v>
      </c>
      <c r="DQ455">
        <f>IF(O120=48,P120,0)</f>
        <v>0</v>
      </c>
      <c r="DR455">
        <f>IF(O121=48,P121,0)</f>
        <v>0</v>
      </c>
      <c r="DS455">
        <f>IF(O122=48,P122,0)</f>
        <v>0</v>
      </c>
      <c r="DT455">
        <f>IF(O123=48,P123,0)</f>
        <v>0</v>
      </c>
      <c r="DU455">
        <f>IF(O124=48,P124,0)</f>
        <v>0</v>
      </c>
      <c r="DV455">
        <f>IF(O125=48,P125,0)</f>
        <v>0</v>
      </c>
      <c r="DW455">
        <f>IF(O126=48,P126,0)</f>
        <v>0</v>
      </c>
      <c r="DX455">
        <f>IF(O127=48,P127,0)</f>
        <v>0</v>
      </c>
      <c r="DY455">
        <f>IF(O128=48,P128,0)</f>
        <v>0</v>
      </c>
      <c r="DZ455" s="289">
        <f>SUM(B455:DY455)</f>
        <v>0</v>
      </c>
    </row>
    <row r="456" spans="1:130" ht="18" customHeight="1" hidden="1" thickBot="1" thickTop="1">
      <c r="A456" s="252" t="s">
        <v>57</v>
      </c>
      <c r="B456">
        <f>IF(O1=49,P1,0)</f>
        <v>0</v>
      </c>
      <c r="C456">
        <f>IF(O2=49,P2,0)</f>
        <v>0</v>
      </c>
      <c r="D456">
        <f>IF(O3=49,P3,0)</f>
        <v>0</v>
      </c>
      <c r="E456">
        <f>IF(O4=49,P4,0)</f>
        <v>0</v>
      </c>
      <c r="F456">
        <f>IF(O5=49,P5,0)</f>
        <v>0</v>
      </c>
      <c r="G456">
        <f>IF(O6=49,P6,0)</f>
        <v>0</v>
      </c>
      <c r="H456">
        <f>IF(O7=49,P7,0)</f>
        <v>0</v>
      </c>
      <c r="I456">
        <f>IF(O8=49,P8,0)</f>
        <v>0</v>
      </c>
      <c r="J456">
        <f>IF(O9=49,P9,0)</f>
        <v>0</v>
      </c>
      <c r="K456">
        <f>IF(O10=49,P10,0)</f>
        <v>0</v>
      </c>
      <c r="L456">
        <f>IF(O11=49,P11,0)</f>
        <v>0</v>
      </c>
      <c r="M456">
        <f>IF(O12=49,P12,0)</f>
        <v>0</v>
      </c>
      <c r="N456">
        <f>IF(O13=49,P13,0)</f>
        <v>0</v>
      </c>
      <c r="O456">
        <f>IF(O14=49,P14,0)</f>
        <v>0</v>
      </c>
      <c r="P456">
        <f>IF(O15=49,P15,0)</f>
        <v>0</v>
      </c>
      <c r="Q456">
        <f>IF(O16=49,P16,0)</f>
        <v>0</v>
      </c>
      <c r="R456">
        <f>IF(O17=49,P17,0)</f>
        <v>0</v>
      </c>
      <c r="S456">
        <f>IF(O18=49,P18,0)</f>
        <v>0</v>
      </c>
      <c r="T456">
        <f>IF(O19=49,P19,0)</f>
        <v>0</v>
      </c>
      <c r="U456">
        <f>IF(O20=49,P20,0)</f>
        <v>0</v>
      </c>
      <c r="V456">
        <f>IF(O21=49,P21,0)</f>
        <v>0</v>
      </c>
      <c r="W456">
        <f>IF(O22=49,P22,0)</f>
        <v>0</v>
      </c>
      <c r="X456">
        <f>IF(O23=49,P23,0)</f>
        <v>0</v>
      </c>
      <c r="Y456">
        <f>IF(O24=49,P24,0)</f>
        <v>0</v>
      </c>
      <c r="Z456">
        <f>IF(O25=49,P25,0)</f>
        <v>0</v>
      </c>
      <c r="AA456">
        <f>IF(O26=49,P26,0)</f>
        <v>0</v>
      </c>
      <c r="AB456">
        <f>IF(O27=49,P27,0)</f>
        <v>0</v>
      </c>
      <c r="AC456">
        <f>IF(O28=49,P28,0)</f>
        <v>0</v>
      </c>
      <c r="AD456">
        <f>IF(O29=49,P29,0)</f>
        <v>0</v>
      </c>
      <c r="AE456">
        <f>IF(O30=49,P30,0)</f>
        <v>0</v>
      </c>
      <c r="AF456">
        <f>IF(O31=49,P31,0)</f>
        <v>0</v>
      </c>
      <c r="AG456">
        <f>IF(O32=49,P32,0)</f>
        <v>0</v>
      </c>
      <c r="AH456">
        <f>IF(O33=49,P33,0)</f>
        <v>0</v>
      </c>
      <c r="AI456">
        <f>IF(O34=49,P34,0)</f>
        <v>0</v>
      </c>
      <c r="AJ456">
        <f>IF(O35=49,P35,0)</f>
        <v>0</v>
      </c>
      <c r="AK456">
        <f>IF(O36=49,P36,0)</f>
        <v>0</v>
      </c>
      <c r="AL456">
        <f>IF(O37=49,P37,0)</f>
        <v>0</v>
      </c>
      <c r="AM456">
        <f>IF(O38=49,P38,0)</f>
        <v>0</v>
      </c>
      <c r="AN456">
        <f>IF(O39=49,P39,0)</f>
        <v>0</v>
      </c>
      <c r="AO456">
        <f>IF(O40=49,P40,0)</f>
        <v>0</v>
      </c>
      <c r="AP456">
        <f>IF(O41=49,P41,0)</f>
        <v>0</v>
      </c>
      <c r="AQ456">
        <f>IF(O42=49,P42,0)</f>
        <v>0</v>
      </c>
      <c r="AR456">
        <f>IF(O43=49,P43,0)</f>
        <v>0</v>
      </c>
      <c r="AS456">
        <f>IF(O44=49,P44,0)</f>
        <v>0</v>
      </c>
      <c r="AT456">
        <f>IF(O45=49,P45,0)</f>
        <v>0</v>
      </c>
      <c r="AU456">
        <f>IF(O46=49,P46,0)</f>
        <v>0</v>
      </c>
      <c r="AV456">
        <f>IF(O47=49,P47,0)</f>
        <v>0</v>
      </c>
      <c r="AW456">
        <f>IF(O48=49,P48,0)</f>
        <v>0</v>
      </c>
      <c r="AX456">
        <f>IF(O49=49,P49,0)</f>
        <v>0</v>
      </c>
      <c r="AY456">
        <f>IF(O50=49,P50,0)</f>
        <v>0</v>
      </c>
      <c r="AZ456">
        <f>IF(O51=49,P51,0)</f>
        <v>0</v>
      </c>
      <c r="BA456">
        <f>IF(O52=49,P52,0)</f>
        <v>0</v>
      </c>
      <c r="BB456">
        <f>IF(O53=49,P53,0)</f>
        <v>0</v>
      </c>
      <c r="BC456">
        <f>IF(O54=49,P54,0)</f>
        <v>0</v>
      </c>
      <c r="BD456">
        <f>IF(O55=49,P55,0)</f>
        <v>0</v>
      </c>
      <c r="BE456">
        <f>IF(O56=49,P56,0)</f>
        <v>0</v>
      </c>
      <c r="BF456">
        <f>IF(O57=49,P57,0)</f>
        <v>0</v>
      </c>
      <c r="BG456">
        <f>IF(O58=49,P58,0)</f>
        <v>0</v>
      </c>
      <c r="BH456">
        <f>IF(O59=49,P59,0)</f>
        <v>0</v>
      </c>
      <c r="BI456">
        <f>IF(O60=49,P60,0)</f>
        <v>0</v>
      </c>
      <c r="BJ456">
        <f>IF(O61=49,P61,0)</f>
        <v>0</v>
      </c>
      <c r="BK456">
        <f>IF(O62=49,P62,0)</f>
        <v>0</v>
      </c>
      <c r="BL456">
        <f>IF(O63=49,P63,0)</f>
        <v>0</v>
      </c>
      <c r="BM456">
        <f>IF(O64=49,P64,0)</f>
        <v>0</v>
      </c>
      <c r="BN456">
        <f>IF(O65=49,P65,0)</f>
        <v>0</v>
      </c>
      <c r="BO456">
        <f>IF(O66=49,P66,0)</f>
        <v>0</v>
      </c>
      <c r="BP456">
        <f>IF(O67=49,P67,0)</f>
        <v>0</v>
      </c>
      <c r="BQ456">
        <f>IF(O68=49,P68,0)</f>
        <v>0</v>
      </c>
      <c r="BR456">
        <f>IF(O69=49,P69,0)</f>
        <v>0</v>
      </c>
      <c r="BS456">
        <f>IF(O70=49,P70,0)</f>
        <v>0</v>
      </c>
      <c r="BT456">
        <f>IF(O71=49,P71,0)</f>
        <v>0</v>
      </c>
      <c r="BU456">
        <f>IF(O72=49,P72,0)</f>
        <v>0</v>
      </c>
      <c r="BV456">
        <f>IF(O73=49,P73,0)</f>
        <v>0</v>
      </c>
      <c r="BW456">
        <f>IF(O74=49,P74,0)</f>
        <v>0</v>
      </c>
      <c r="BX456">
        <f>IF(O75=49,P75,0)</f>
        <v>0</v>
      </c>
      <c r="BY456">
        <f>IF(O76=49,P76,0)</f>
        <v>0</v>
      </c>
      <c r="BZ456">
        <f>IF(O77=49,P77,0)</f>
        <v>0</v>
      </c>
      <c r="CA456">
        <f>IF(O78=49,P78,0)</f>
        <v>0</v>
      </c>
      <c r="CB456">
        <f>IF(O79=49,P79,0)</f>
        <v>0</v>
      </c>
      <c r="CC456">
        <f>IF(O80=49,P80,0)</f>
        <v>0</v>
      </c>
      <c r="CD456">
        <f>IF(O81=49,P81,0)</f>
        <v>0</v>
      </c>
      <c r="CE456">
        <f>IF(O82=49,P82,0)</f>
        <v>0</v>
      </c>
      <c r="CF456">
        <f>IF(O83=49,P83,0)</f>
        <v>0</v>
      </c>
      <c r="CG456">
        <f>IF(O84=49,P84,0)</f>
        <v>0</v>
      </c>
      <c r="CH456">
        <f>IF(O85=49,P85,0)</f>
        <v>0</v>
      </c>
      <c r="CI456">
        <f>IF(O86=49,P86,0)</f>
        <v>0</v>
      </c>
      <c r="CJ456">
        <f>IF(O87=49,P87,0)</f>
        <v>0</v>
      </c>
      <c r="CK456">
        <f>IF(O88=49,P88,0)</f>
        <v>0</v>
      </c>
      <c r="CL456">
        <f>IF(O89=49,P89,0)</f>
        <v>0</v>
      </c>
      <c r="CM456">
        <f>IF(O90=49,P90,0)</f>
        <v>0</v>
      </c>
      <c r="CN456">
        <f>IF(O91=49,P91,0)</f>
        <v>0</v>
      </c>
      <c r="CO456">
        <f>IF(O92=49,P92,0)</f>
        <v>0</v>
      </c>
      <c r="CP456">
        <f>IF(O93=49,P93,0)</f>
        <v>0</v>
      </c>
      <c r="CQ456">
        <f>IF(O94=49,P94,0)</f>
        <v>0</v>
      </c>
      <c r="CR456">
        <f>IF(O95=49,P95,0)</f>
        <v>0</v>
      </c>
      <c r="CS456">
        <f>IF(O96=49,P96,0)</f>
        <v>0</v>
      </c>
      <c r="CT456">
        <f>IF(O97=49,P97,0)</f>
        <v>0</v>
      </c>
      <c r="CU456">
        <f>IF(O98=49,P98,0)</f>
        <v>0</v>
      </c>
      <c r="CV456">
        <f>IF(O99=49,P99,0)</f>
        <v>0</v>
      </c>
      <c r="CW456">
        <f>IF(O100=49,P100,0)</f>
        <v>0</v>
      </c>
      <c r="CX456">
        <f>IF(O101=49,P101,0)</f>
        <v>0</v>
      </c>
      <c r="CY456">
        <f>IF(O102=49,P102,0)</f>
        <v>0</v>
      </c>
      <c r="CZ456">
        <f>IF(O103=49,P103,0)</f>
        <v>0</v>
      </c>
      <c r="DA456">
        <f>IF(O104=49,P104,0)</f>
        <v>0</v>
      </c>
      <c r="DB456">
        <f>IF(O105=49,P105,0)</f>
        <v>0</v>
      </c>
      <c r="DC456">
        <f>IF(O106=49,P106,0)</f>
        <v>0</v>
      </c>
      <c r="DD456">
        <f>IF(O107=49,P107,0)</f>
        <v>0</v>
      </c>
      <c r="DE456">
        <f>IF(O108=49,P108,0)</f>
        <v>0</v>
      </c>
      <c r="DF456">
        <f>IF(O109=49,P109,0)</f>
        <v>0</v>
      </c>
      <c r="DG456">
        <f>IF(O110=49,P110,0)</f>
        <v>0</v>
      </c>
      <c r="DH456">
        <f>IF(O111=49,P111,0)</f>
        <v>0</v>
      </c>
      <c r="DI456">
        <f>IF(O112=49,P112,0)</f>
        <v>0</v>
      </c>
      <c r="DJ456">
        <f>IF(O113=49,P113,0)</f>
        <v>0</v>
      </c>
      <c r="DK456">
        <f>IF(O114=49,P114,0)</f>
        <v>0</v>
      </c>
      <c r="DL456">
        <f>IF(O115=49,P115,0)</f>
        <v>0</v>
      </c>
      <c r="DM456">
        <f>IF(O116=49,P116,0)</f>
        <v>0</v>
      </c>
      <c r="DN456">
        <f>IF(O117=49,P117,0)</f>
        <v>0</v>
      </c>
      <c r="DO456">
        <f>IF(O118=49,P118,0)</f>
        <v>0</v>
      </c>
      <c r="DP456">
        <f>IF(O119=49,P119,0)</f>
        <v>0</v>
      </c>
      <c r="DQ456">
        <f>IF(O120=49,P120,0)</f>
        <v>0</v>
      </c>
      <c r="DR456">
        <f>IF(O121=49,P121,0)</f>
        <v>0</v>
      </c>
      <c r="DS456">
        <f>IF(O122=49,P122,0)</f>
        <v>0</v>
      </c>
      <c r="DT456">
        <f>IF(O123=49,P123,0)</f>
        <v>0</v>
      </c>
      <c r="DU456">
        <f>IF(O124=49,P124,0)</f>
        <v>0</v>
      </c>
      <c r="DV456">
        <f>IF(O125=49,P125,0)</f>
        <v>0</v>
      </c>
      <c r="DW456">
        <f>IF(O126=49,P126,0)</f>
        <v>0</v>
      </c>
      <c r="DX456">
        <f>IF(O127=49,P127,0)</f>
        <v>0</v>
      </c>
      <c r="DY456">
        <f>IF(O128=49,P128,0)</f>
        <v>0</v>
      </c>
      <c r="DZ456" s="289">
        <f>SUM(B456:DY456)</f>
        <v>0</v>
      </c>
    </row>
    <row r="457" spans="1:130" ht="18" customHeight="1" hidden="1" thickBot="1" thickTop="1">
      <c r="A457" s="252" t="s">
        <v>61</v>
      </c>
      <c r="B457">
        <f>IF(O1=50,P1,0)</f>
        <v>0</v>
      </c>
      <c r="C457">
        <f>IF(O2=50,P2,0)</f>
        <v>0</v>
      </c>
      <c r="D457">
        <f>IF(O3=50,P3,0)</f>
        <v>0</v>
      </c>
      <c r="E457">
        <f>IF(O4=50,P4,0)</f>
        <v>0</v>
      </c>
      <c r="F457">
        <f>IF(O5=50,P5,0)</f>
        <v>0</v>
      </c>
      <c r="G457">
        <f>IF(O6=50,P6,0)</f>
        <v>0</v>
      </c>
      <c r="H457">
        <f>IF(O7=50,P7,0)</f>
        <v>0</v>
      </c>
      <c r="I457">
        <f>IF(O8=50,P8,0)</f>
        <v>0</v>
      </c>
      <c r="J457">
        <f>IF(O9=50,P9,0)</f>
        <v>0</v>
      </c>
      <c r="K457">
        <f>IF(O10=50,P10,0)</f>
        <v>0</v>
      </c>
      <c r="L457">
        <f>IF(O11=50,P11,0)</f>
        <v>0</v>
      </c>
      <c r="M457">
        <f>IF(O12=50,P12,0)</f>
        <v>0</v>
      </c>
      <c r="N457">
        <f>IF(O13=50,P13,0)</f>
        <v>0</v>
      </c>
      <c r="O457">
        <f>IF(O14=50,P14,0)</f>
        <v>0</v>
      </c>
      <c r="P457">
        <f>IF(O15=50,P15,0)</f>
        <v>0</v>
      </c>
      <c r="Q457">
        <f>IF(O16=50,P16,0)</f>
        <v>0</v>
      </c>
      <c r="R457">
        <f>IF(O17=50,P17,0)</f>
        <v>0</v>
      </c>
      <c r="S457">
        <f>IF(O18=50,P18,0)</f>
        <v>0</v>
      </c>
      <c r="T457">
        <f>IF(O19=50,P19,0)</f>
        <v>0</v>
      </c>
      <c r="U457">
        <f>IF(O20=50,P20,0)</f>
        <v>0</v>
      </c>
      <c r="V457">
        <f>IF(O21=50,P21,0)</f>
        <v>0</v>
      </c>
      <c r="W457">
        <f>IF(O22=50,P22,0)</f>
        <v>0</v>
      </c>
      <c r="X457">
        <f>IF(O23=50,P23,0)</f>
        <v>0</v>
      </c>
      <c r="Y457">
        <f>IF(O24=50,P24,0)</f>
        <v>0</v>
      </c>
      <c r="Z457">
        <f>IF(O25=50,P25,0)</f>
        <v>0</v>
      </c>
      <c r="AA457">
        <f>IF(O26=50,P26,0)</f>
        <v>0</v>
      </c>
      <c r="AB457">
        <f>IF(O27=50,P27,0)</f>
        <v>0</v>
      </c>
      <c r="AC457">
        <f>IF(O28=50,P28,0)</f>
        <v>0</v>
      </c>
      <c r="AD457">
        <f>IF(O29=50,P29,0)</f>
        <v>0</v>
      </c>
      <c r="AE457">
        <f>IF(O30=50,P30,0)</f>
        <v>0</v>
      </c>
      <c r="AF457">
        <f>IF(O31=50,P31,0)</f>
        <v>0</v>
      </c>
      <c r="AG457">
        <f>IF(O32=50,P32,0)</f>
        <v>0</v>
      </c>
      <c r="AH457">
        <f>IF(O33=50,P33,0)</f>
        <v>0</v>
      </c>
      <c r="AI457">
        <f>IF(O34=50,P34,0)</f>
        <v>0</v>
      </c>
      <c r="AJ457">
        <f>IF(O35=50,P35,0)</f>
        <v>0</v>
      </c>
      <c r="AK457">
        <f>IF(O36=50,P36,0)</f>
        <v>0</v>
      </c>
      <c r="AL457">
        <f>IF(O37=50,P37,0)</f>
        <v>0</v>
      </c>
      <c r="AM457">
        <f>IF(O38=50,P38,0)</f>
        <v>0</v>
      </c>
      <c r="AN457">
        <f>IF(O39=50,P39,0)</f>
        <v>0</v>
      </c>
      <c r="AO457">
        <f>IF(O40=50,P40,0)</f>
        <v>0</v>
      </c>
      <c r="AP457">
        <f>IF(O41=50,P41,0)</f>
        <v>0</v>
      </c>
      <c r="AQ457">
        <f>IF(O42=50,P42,0)</f>
        <v>0</v>
      </c>
      <c r="AR457">
        <f>IF(O43=50,P43,0)</f>
        <v>0</v>
      </c>
      <c r="AS457">
        <f>IF(O44=50,P44,0)</f>
        <v>0</v>
      </c>
      <c r="AT457">
        <f>IF(O45=50,P45,0)</f>
        <v>0</v>
      </c>
      <c r="AU457">
        <f>IF(O46=50,P46,0)</f>
        <v>0</v>
      </c>
      <c r="AV457">
        <f>IF(O47=50,P47,0)</f>
        <v>0</v>
      </c>
      <c r="AW457">
        <f>IF(O48=50,P48,0)</f>
        <v>0</v>
      </c>
      <c r="AX457">
        <f>IF(O49=50,P49,0)</f>
        <v>0</v>
      </c>
      <c r="AY457">
        <f>IF(O50=50,P50,0)</f>
        <v>0</v>
      </c>
      <c r="AZ457">
        <f>IF(O51=50,P51,0)</f>
        <v>0</v>
      </c>
      <c r="BA457">
        <f>IF(O52=50,P52,0)</f>
        <v>0</v>
      </c>
      <c r="BB457">
        <f>IF(O53=50,P53,0)</f>
        <v>0</v>
      </c>
      <c r="BC457">
        <f>IF(O54=50,P54,0)</f>
        <v>0</v>
      </c>
      <c r="BD457">
        <f>IF(O55=50,P55,0)</f>
        <v>0</v>
      </c>
      <c r="BE457">
        <f>IF(O56=50,P56,0)</f>
        <v>0</v>
      </c>
      <c r="BF457">
        <f>IF(O57=50,P57,0)</f>
        <v>0</v>
      </c>
      <c r="BG457">
        <f>IF(O58=50,P58,0)</f>
        <v>0</v>
      </c>
      <c r="BH457">
        <f>IF(O59=50,P59,0)</f>
        <v>0</v>
      </c>
      <c r="BI457">
        <f>IF(O60=50,P60,0)</f>
        <v>0</v>
      </c>
      <c r="BJ457">
        <f>IF(O61=50,P61,0)</f>
        <v>0</v>
      </c>
      <c r="BK457">
        <f>IF(O62=50,P62,0)</f>
        <v>0</v>
      </c>
      <c r="BL457">
        <f>IF(O63=50,P63,0)</f>
        <v>0</v>
      </c>
      <c r="BM457">
        <f>IF(O64=50,P64,0)</f>
        <v>0</v>
      </c>
      <c r="BN457">
        <f>IF(O65=50,P65,0)</f>
        <v>0</v>
      </c>
      <c r="BO457">
        <f>IF(O66=50,P66,0)</f>
        <v>0</v>
      </c>
      <c r="BP457">
        <f>IF(O67=50,P67,0)</f>
        <v>0</v>
      </c>
      <c r="BQ457">
        <f>IF(O68=50,P68,0)</f>
        <v>0</v>
      </c>
      <c r="BR457">
        <f>IF(O69=50,P69,0)</f>
        <v>0</v>
      </c>
      <c r="BS457">
        <f>IF(O70=50,P70,0)</f>
        <v>0</v>
      </c>
      <c r="BT457">
        <f>IF(O71=50,P71,0)</f>
        <v>0</v>
      </c>
      <c r="BU457">
        <f>IF(O72=50,P72,0)</f>
        <v>0</v>
      </c>
      <c r="BV457">
        <f>IF(O73=50,P73,0)</f>
        <v>0</v>
      </c>
      <c r="BW457">
        <f>IF(O74=50,P74,0)</f>
        <v>0</v>
      </c>
      <c r="BX457">
        <f>IF(O75=50,P75,0)</f>
        <v>0</v>
      </c>
      <c r="BY457">
        <f>IF(O76=50,P76,0)</f>
        <v>0</v>
      </c>
      <c r="BZ457">
        <f>IF(O77=50,P77,0)</f>
        <v>0</v>
      </c>
      <c r="CA457">
        <f>IF(O78=50,P78,0)</f>
        <v>0</v>
      </c>
      <c r="CB457">
        <f>IF(O79=50,P79,0)</f>
        <v>0</v>
      </c>
      <c r="CC457">
        <f>IF(O80=50,P80,0)</f>
        <v>0</v>
      </c>
      <c r="CD457">
        <f>IF(O81=50,P81,0)</f>
        <v>0</v>
      </c>
      <c r="CE457">
        <f>IF(O82=50,P82,0)</f>
        <v>0</v>
      </c>
      <c r="CF457">
        <f>IF(O83=50,P83,0)</f>
        <v>0</v>
      </c>
      <c r="CG457">
        <f>IF(O84=50,P84,0)</f>
        <v>0</v>
      </c>
      <c r="CH457">
        <f>IF(O85=50,P85,0)</f>
        <v>0</v>
      </c>
      <c r="CI457">
        <f>IF(O86=50,P86,0)</f>
        <v>0</v>
      </c>
      <c r="CJ457">
        <f>IF(O87=50,P87,0)</f>
        <v>0</v>
      </c>
      <c r="CK457">
        <f>IF(O88=50,P88,0)</f>
        <v>0</v>
      </c>
      <c r="CL457">
        <f>IF(O89=50,P89,0)</f>
        <v>0</v>
      </c>
      <c r="CM457">
        <f>IF(O90=50,P90,0)</f>
        <v>0</v>
      </c>
      <c r="CN457">
        <f>IF(O91=50,P91,0)</f>
        <v>0</v>
      </c>
      <c r="CO457">
        <f>IF(O92=50,P92,0)</f>
        <v>0</v>
      </c>
      <c r="CP457">
        <f>IF(O93=50,P93,0)</f>
        <v>0</v>
      </c>
      <c r="CQ457">
        <f>IF(O94=50,P94,0)</f>
        <v>0</v>
      </c>
      <c r="CR457">
        <f>IF(O95=50,P95,0)</f>
        <v>0</v>
      </c>
      <c r="CS457">
        <f>IF(O96=50,P96,0)</f>
        <v>0</v>
      </c>
      <c r="CT457">
        <f>IF(O97=50,P97,0)</f>
        <v>0</v>
      </c>
      <c r="CU457">
        <f>IF(O98=50,P98,0)</f>
        <v>0</v>
      </c>
      <c r="CV457">
        <f>IF(O99=50,P99,0)</f>
        <v>0</v>
      </c>
      <c r="CW457">
        <f>IF(O100=50,P100,0)</f>
        <v>0</v>
      </c>
      <c r="CX457">
        <f>IF(O101=50,P101,0)</f>
        <v>0</v>
      </c>
      <c r="CY457">
        <f>IF(O102=50,P102,0)</f>
        <v>0</v>
      </c>
      <c r="CZ457">
        <f>IF(O103=50,P103,0)</f>
        <v>0</v>
      </c>
      <c r="DA457">
        <f>IF(O104=50,P104,0)</f>
        <v>0</v>
      </c>
      <c r="DB457">
        <f>IF(O105=50,P105,0)</f>
        <v>0</v>
      </c>
      <c r="DC457">
        <f>IF(O106=50,P106,0)</f>
        <v>0</v>
      </c>
      <c r="DD457">
        <f>IF(O107=50,P107,0)</f>
        <v>0</v>
      </c>
      <c r="DE457">
        <f>IF(O108=50,P108,0)</f>
        <v>0</v>
      </c>
      <c r="DF457">
        <f>IF(O109=50,P109,0)</f>
        <v>0</v>
      </c>
      <c r="DG457">
        <f>IF(O110=50,P110,0)</f>
        <v>0</v>
      </c>
      <c r="DH457">
        <f>IF(O111=50,P111,0)</f>
        <v>0</v>
      </c>
      <c r="DI457">
        <f>IF(O112=50,P112,0)</f>
        <v>0</v>
      </c>
      <c r="DJ457">
        <f>IF(O113=50,P113,0)</f>
        <v>0</v>
      </c>
      <c r="DK457">
        <f>IF(O114=50,P114,0)</f>
        <v>0</v>
      </c>
      <c r="DL457">
        <f>IF(O115=50,P115,0)</f>
        <v>0</v>
      </c>
      <c r="DM457">
        <f>IF(O116=50,P116,0)</f>
        <v>0</v>
      </c>
      <c r="DN457">
        <f>IF(O117=50,P117,0)</f>
        <v>0</v>
      </c>
      <c r="DO457">
        <f>IF(O118=50,P118,0)</f>
        <v>0</v>
      </c>
      <c r="DP457">
        <f>IF(O119=50,P119,0)</f>
        <v>0</v>
      </c>
      <c r="DQ457">
        <f>IF(O120=50,P120,0)</f>
        <v>0</v>
      </c>
      <c r="DR457">
        <f>IF(O121=50,P121,0)</f>
        <v>0</v>
      </c>
      <c r="DS457">
        <f>IF(O122=50,P122,0)</f>
        <v>0</v>
      </c>
      <c r="DT457">
        <f>IF(O123=50,P123,0)</f>
        <v>0</v>
      </c>
      <c r="DU457">
        <f>IF(O124=50,P124,0)</f>
        <v>0</v>
      </c>
      <c r="DV457">
        <f>IF(O125=50,P125,0)</f>
        <v>0</v>
      </c>
      <c r="DW457">
        <f>IF(O126=50,P126,0)</f>
        <v>0</v>
      </c>
      <c r="DX457">
        <f>IF(O127=50,P127,0)</f>
        <v>0</v>
      </c>
      <c r="DY457">
        <f>IF(O128=50,P128,0)</f>
        <v>0</v>
      </c>
      <c r="DZ457" s="289">
        <f>SUM(B457:DY457)</f>
        <v>0</v>
      </c>
    </row>
    <row r="458" spans="1:130" ht="18" customHeight="1" hidden="1" thickBot="1" thickTop="1">
      <c r="A458" s="252" t="s">
        <v>120</v>
      </c>
      <c r="B458">
        <f>IF(O1=51,P1,0)</f>
        <v>0</v>
      </c>
      <c r="C458">
        <f>IF(O2=51,P2,0)</f>
        <v>0</v>
      </c>
      <c r="D458">
        <f>IF(O3=51,P3,0)</f>
        <v>0</v>
      </c>
      <c r="E458">
        <f>IF(O4=51,P4,0)</f>
        <v>0</v>
      </c>
      <c r="F458">
        <f>IF(O5=51,P5,0)</f>
        <v>0</v>
      </c>
      <c r="G458">
        <f>IF(O6=51,P6,0)</f>
        <v>0</v>
      </c>
      <c r="H458">
        <f>IF(O7=51,P7,0)</f>
        <v>0</v>
      </c>
      <c r="I458">
        <f>IF(O8=51,P8,0)</f>
        <v>0</v>
      </c>
      <c r="J458">
        <f>IF(O9=51,P9,0)</f>
        <v>0</v>
      </c>
      <c r="K458">
        <f>IF(O10=51,P10,0)</f>
        <v>0</v>
      </c>
      <c r="L458">
        <f>IF(O11=51,P11,0)</f>
        <v>0</v>
      </c>
      <c r="M458">
        <f>IF(O12=51,P12,0)</f>
        <v>0</v>
      </c>
      <c r="N458">
        <f>IF(O13=51,P13,0)</f>
        <v>0</v>
      </c>
      <c r="O458">
        <f>IF(O14=51,P14,0)</f>
        <v>0</v>
      </c>
      <c r="P458">
        <f>IF(O15=51,P15,0)</f>
        <v>0</v>
      </c>
      <c r="Q458">
        <f>IF(O16=51,P16,0)</f>
        <v>0</v>
      </c>
      <c r="R458">
        <f>IF(O17=51,P17,0)</f>
        <v>0</v>
      </c>
      <c r="S458">
        <f>IF(O18=51,P18,0)</f>
        <v>0</v>
      </c>
      <c r="T458">
        <f>IF(O19=51,P19,0)</f>
        <v>0</v>
      </c>
      <c r="U458">
        <f>IF(O20=51,P20,0)</f>
        <v>0</v>
      </c>
      <c r="V458">
        <f>IF(O21=51,P21,0)</f>
        <v>0</v>
      </c>
      <c r="W458">
        <f>IF(O22=51,P22,0)</f>
        <v>0</v>
      </c>
      <c r="X458">
        <f>IF(O23=51,P23,0)</f>
        <v>0</v>
      </c>
      <c r="Y458">
        <f>IF(O24=51,P24,0)</f>
        <v>0</v>
      </c>
      <c r="Z458">
        <f>IF(O25=51,P25,0)</f>
        <v>0</v>
      </c>
      <c r="AA458">
        <f>IF(O26=51,P26,0)</f>
        <v>0</v>
      </c>
      <c r="AB458">
        <f>IF(O27=51,P27,0)</f>
        <v>0</v>
      </c>
      <c r="AC458">
        <f>IF(O28=51,P28,0)</f>
        <v>0</v>
      </c>
      <c r="AD458">
        <f>IF(O29=51,P29,0)</f>
        <v>0</v>
      </c>
      <c r="AE458">
        <f>IF(O30=51,P30,0)</f>
        <v>0</v>
      </c>
      <c r="AF458">
        <f>IF(O31=51,P31,0)</f>
        <v>0</v>
      </c>
      <c r="AG458">
        <f>IF(O32=51,P32,0)</f>
        <v>0</v>
      </c>
      <c r="AH458">
        <f>IF(O33=51,P33,0)</f>
        <v>0</v>
      </c>
      <c r="AI458">
        <f>IF(O34=51,P34,0)</f>
        <v>0</v>
      </c>
      <c r="AJ458">
        <f>IF(O35=51,P35,0)</f>
        <v>0</v>
      </c>
      <c r="AK458">
        <f>IF(O36=51,P36,0)</f>
        <v>0</v>
      </c>
      <c r="AL458">
        <f>IF(O37=51,P37,0)</f>
        <v>0</v>
      </c>
      <c r="AM458">
        <f>IF(O38=51,P38,0)</f>
        <v>0</v>
      </c>
      <c r="AN458">
        <f>IF(O39=51,P39,0)</f>
        <v>0</v>
      </c>
      <c r="AO458">
        <f>IF(O40=51,P40,0)</f>
        <v>0</v>
      </c>
      <c r="AP458">
        <f>IF(O41=51,P41,0)</f>
        <v>0</v>
      </c>
      <c r="AQ458">
        <f>IF(O42=51,P42,0)</f>
        <v>0</v>
      </c>
      <c r="AR458">
        <f>IF(O43=51,P43,0)</f>
        <v>0</v>
      </c>
      <c r="AS458">
        <f>IF(O44=51,P44,0)</f>
        <v>0</v>
      </c>
      <c r="AT458">
        <f>IF(O45=51,P45,0)</f>
        <v>0</v>
      </c>
      <c r="AU458">
        <f>IF(O46=51,P46,0)</f>
        <v>0</v>
      </c>
      <c r="AV458">
        <f>IF(O47=51,P47,0)</f>
        <v>0</v>
      </c>
      <c r="AW458">
        <f>IF(O48=51,P48,0)</f>
        <v>0</v>
      </c>
      <c r="AX458">
        <f>IF(O49=51,P49,0)</f>
        <v>0</v>
      </c>
      <c r="AY458">
        <f>IF(O50=51,P50,0)</f>
        <v>0</v>
      </c>
      <c r="AZ458">
        <f>IF(O51=51,P51,0)</f>
        <v>0</v>
      </c>
      <c r="BA458">
        <f>IF(O52=51,P52,0)</f>
        <v>0</v>
      </c>
      <c r="BB458">
        <f>IF(O53=51,P53,0)</f>
        <v>0</v>
      </c>
      <c r="BC458">
        <f>IF(O54=51,P54,0)</f>
        <v>0</v>
      </c>
      <c r="BD458">
        <f>IF(O55=51,P55,0)</f>
        <v>0</v>
      </c>
      <c r="BE458">
        <f>IF(O56=51,P56,0)</f>
        <v>0</v>
      </c>
      <c r="BF458">
        <f>IF(O57=51,P57,0)</f>
        <v>0</v>
      </c>
      <c r="BG458">
        <f>IF(O58=51,P58,0)</f>
        <v>0</v>
      </c>
      <c r="BH458">
        <f>IF(O59=51,P59,0)</f>
        <v>0</v>
      </c>
      <c r="BI458">
        <f>IF(O60=51,P60,0)</f>
        <v>0</v>
      </c>
      <c r="BJ458">
        <f>IF(O61=51,P61,0)</f>
        <v>0</v>
      </c>
      <c r="BK458">
        <f>IF(O62=51,P62,0)</f>
        <v>0</v>
      </c>
      <c r="BL458">
        <f>IF(O63=51,P63,0)</f>
        <v>0</v>
      </c>
      <c r="BM458">
        <f>IF(O64=51,P64,0)</f>
        <v>0</v>
      </c>
      <c r="BN458">
        <f>IF(O65=51,P65,0)</f>
        <v>0</v>
      </c>
      <c r="BO458">
        <f>IF(O66=51,P66,0)</f>
        <v>0</v>
      </c>
      <c r="BP458">
        <f>IF(O67=51,P67,0)</f>
        <v>0</v>
      </c>
      <c r="BQ458">
        <f>IF(O68=51,P68,0)</f>
        <v>0</v>
      </c>
      <c r="BR458">
        <f>IF(O69=51,P69,0)</f>
        <v>0</v>
      </c>
      <c r="BS458">
        <f>IF(O70=51,P70,0)</f>
        <v>0</v>
      </c>
      <c r="BT458">
        <f>IF(O71=51,P71,0)</f>
        <v>0</v>
      </c>
      <c r="BU458">
        <f>IF(O72=51,P72,0)</f>
        <v>0</v>
      </c>
      <c r="BV458">
        <f>IF(O73=51,P73,0)</f>
        <v>0</v>
      </c>
      <c r="BW458">
        <f>IF(O74=51,P74,0)</f>
        <v>0</v>
      </c>
      <c r="BX458">
        <f>IF(O75=51,P75,0)</f>
        <v>0</v>
      </c>
      <c r="BY458">
        <f>IF(O76=51,P76,0)</f>
        <v>0</v>
      </c>
      <c r="BZ458">
        <f>IF(O77=51,P77,0)</f>
        <v>0</v>
      </c>
      <c r="CA458">
        <f>IF(O78=51,P78,0)</f>
        <v>0</v>
      </c>
      <c r="CB458">
        <f>IF(O79=51,P79,0)</f>
        <v>0</v>
      </c>
      <c r="CC458">
        <f>IF(O80=51,P80,0)</f>
        <v>0</v>
      </c>
      <c r="CD458">
        <f>IF(O81=51,P81,0)</f>
        <v>0</v>
      </c>
      <c r="CE458">
        <f>IF(O82=51,P82,0)</f>
        <v>0</v>
      </c>
      <c r="CF458">
        <f>IF(O83=51,P83,0)</f>
        <v>0</v>
      </c>
      <c r="CG458">
        <f>IF(O84=51,P84,0)</f>
        <v>0</v>
      </c>
      <c r="CH458">
        <f>IF(O85=51,P85,0)</f>
        <v>0</v>
      </c>
      <c r="CI458">
        <f>IF(O86=51,P86,0)</f>
        <v>0</v>
      </c>
      <c r="CJ458">
        <f>IF(O87=51,P87,0)</f>
        <v>0</v>
      </c>
      <c r="CK458">
        <f>IF(O88=51,P88,0)</f>
        <v>0</v>
      </c>
      <c r="CL458">
        <f>IF(O89=51,P89,0)</f>
        <v>0</v>
      </c>
      <c r="CM458">
        <f>IF(O90=51,P90,0)</f>
        <v>0</v>
      </c>
      <c r="CN458">
        <f>IF(O91=51,P91,0)</f>
        <v>0</v>
      </c>
      <c r="CO458">
        <f>IF(O92=51,P92,0)</f>
        <v>0</v>
      </c>
      <c r="CP458">
        <f>IF(O93=51,P93,0)</f>
        <v>0</v>
      </c>
      <c r="CQ458">
        <f>IF(O94=51,P94,0)</f>
        <v>0</v>
      </c>
      <c r="CR458">
        <f>IF(O95=51,P95,0)</f>
        <v>0</v>
      </c>
      <c r="CS458">
        <f>IF(O96=51,P96,0)</f>
        <v>0</v>
      </c>
      <c r="CT458">
        <f>IF(O97=51,P97,0)</f>
        <v>0</v>
      </c>
      <c r="CU458">
        <f>IF(O98=51,P98,0)</f>
        <v>0</v>
      </c>
      <c r="CV458">
        <f>IF(O99=51,P99,0)</f>
        <v>0</v>
      </c>
      <c r="CW458">
        <f>IF(O100=51,P100,0)</f>
        <v>0</v>
      </c>
      <c r="CX458">
        <f>IF(O101=51,P101,0)</f>
        <v>0</v>
      </c>
      <c r="CY458">
        <f>IF(O102=51,P102,0)</f>
        <v>0</v>
      </c>
      <c r="CZ458">
        <f>IF(O103=51,P103,0)</f>
        <v>0</v>
      </c>
      <c r="DA458">
        <f>IF(O104=51,P104,0)</f>
        <v>0</v>
      </c>
      <c r="DB458">
        <f>IF(O105=51,P105,0)</f>
        <v>0</v>
      </c>
      <c r="DC458">
        <f>IF(O106=51,P106,0)</f>
        <v>0</v>
      </c>
      <c r="DD458">
        <f>IF(O107=51,P107,0)</f>
        <v>0</v>
      </c>
      <c r="DE458">
        <f>IF(O108=51,P108,0)</f>
        <v>0</v>
      </c>
      <c r="DF458">
        <f>IF(O109=51,P109,0)</f>
        <v>0</v>
      </c>
      <c r="DG458">
        <f>IF(O110=51,P110,0)</f>
        <v>0</v>
      </c>
      <c r="DH458">
        <f>IF(O111=51,P111,0)</f>
        <v>0</v>
      </c>
      <c r="DI458">
        <f>IF(O112=51,P112,0)</f>
        <v>0</v>
      </c>
      <c r="DJ458">
        <f>IF(O113=51,P113,0)</f>
        <v>0</v>
      </c>
      <c r="DK458">
        <f>IF(O114=51,P114,0)</f>
        <v>0</v>
      </c>
      <c r="DL458">
        <f>IF(O115=51,P115,0)</f>
        <v>0</v>
      </c>
      <c r="DM458">
        <f>IF(O116=51,P116,0)</f>
        <v>0</v>
      </c>
      <c r="DN458">
        <f>IF(O117=51,P117,0)</f>
        <v>0</v>
      </c>
      <c r="DO458">
        <f>IF(O118=51,P118,0)</f>
        <v>0</v>
      </c>
      <c r="DP458">
        <f>IF(O119=51,P119,0)</f>
        <v>0</v>
      </c>
      <c r="DQ458">
        <f>IF(O120=51,P120,0)</f>
        <v>0</v>
      </c>
      <c r="DR458">
        <f>IF(O121=51,P121,0)</f>
        <v>0</v>
      </c>
      <c r="DS458">
        <f>IF(O122=51,P122,0)</f>
        <v>0</v>
      </c>
      <c r="DT458">
        <f>IF(O123=51,P123,0)</f>
        <v>0</v>
      </c>
      <c r="DU458">
        <f>IF(O124=51,P124,0)</f>
        <v>0</v>
      </c>
      <c r="DV458">
        <f>IF(O125=51,P125,0)</f>
        <v>0</v>
      </c>
      <c r="DW458">
        <f>IF(O126=51,P126,0)</f>
        <v>0</v>
      </c>
      <c r="DX458">
        <f>IF(O127=51,P127,0)</f>
        <v>0</v>
      </c>
      <c r="DY458">
        <f>IF(O128=51,P128,0)</f>
        <v>0</v>
      </c>
      <c r="DZ458" s="289">
        <f>SUM(B458:DY458)</f>
        <v>0</v>
      </c>
    </row>
    <row r="459" spans="1:130" ht="18" customHeight="1" hidden="1" thickBot="1" thickTop="1">
      <c r="A459" s="252" t="s">
        <v>87</v>
      </c>
      <c r="B459">
        <f>IF(O1=52,P1,0)</f>
        <v>0</v>
      </c>
      <c r="C459">
        <f>IF(O2=52,P2,0)</f>
        <v>0</v>
      </c>
      <c r="D459">
        <f>IF(O3=52,P3,0)</f>
        <v>0</v>
      </c>
      <c r="E459">
        <f>IF(O4=52,P4,0)</f>
        <v>0</v>
      </c>
      <c r="F459">
        <f>IF(O5=52,P5,0)</f>
        <v>0</v>
      </c>
      <c r="G459">
        <f>IF(O6=52,P6,0)</f>
        <v>0</v>
      </c>
      <c r="H459">
        <f>IF(O7=52,P7,0)</f>
        <v>0</v>
      </c>
      <c r="I459">
        <f>IF(O8=52,P8,0)</f>
        <v>0</v>
      </c>
      <c r="J459">
        <f>IF(O9=52,P9,0)</f>
        <v>0</v>
      </c>
      <c r="K459">
        <f>IF(O10=52,P10,0)</f>
        <v>0</v>
      </c>
      <c r="L459">
        <f>IF(O11=52,P11,0)</f>
        <v>0</v>
      </c>
      <c r="M459">
        <f>IF(O12=52,P12,0)</f>
        <v>0</v>
      </c>
      <c r="N459">
        <f>IF(O13=52,P13,0)</f>
        <v>0</v>
      </c>
      <c r="O459">
        <f>IF(O14=52,P14,0)</f>
        <v>0</v>
      </c>
      <c r="P459">
        <f>IF(O15=52,P15,0)</f>
        <v>0</v>
      </c>
      <c r="Q459">
        <f>IF(O16=52,P16,0)</f>
        <v>0</v>
      </c>
      <c r="R459">
        <f>IF(O17=52,P17,0)</f>
        <v>0</v>
      </c>
      <c r="S459">
        <f>IF(O18=52,P18,0)</f>
        <v>0</v>
      </c>
      <c r="T459">
        <f>IF(O19=52,P19,0)</f>
        <v>0</v>
      </c>
      <c r="U459">
        <f>IF(O20=52,P20,0)</f>
        <v>0</v>
      </c>
      <c r="V459">
        <f>IF(O21=52,P21,0)</f>
        <v>0</v>
      </c>
      <c r="W459">
        <f>IF(O22=52,P22,0)</f>
        <v>0</v>
      </c>
      <c r="X459">
        <f>IF(O23=52,P23,0)</f>
        <v>0</v>
      </c>
      <c r="Y459">
        <f>IF(O24=52,P24,0)</f>
        <v>0</v>
      </c>
      <c r="Z459">
        <f>IF(O25=52,P25,0)</f>
        <v>0</v>
      </c>
      <c r="AA459">
        <f>IF(O26=52,P26,0)</f>
        <v>0</v>
      </c>
      <c r="AB459">
        <f>IF(O27=52,P27,0)</f>
        <v>0</v>
      </c>
      <c r="AC459">
        <f>IF(O28=52,P28,0)</f>
        <v>0</v>
      </c>
      <c r="AD459">
        <f>IF(O29=52,P29,0)</f>
        <v>0</v>
      </c>
      <c r="AE459">
        <f>IF(O30=52,P30,0)</f>
        <v>0</v>
      </c>
      <c r="AF459">
        <f>IF(O31=52,P31,0)</f>
        <v>0</v>
      </c>
      <c r="AG459">
        <f>IF(O32=52,P32,0)</f>
        <v>0</v>
      </c>
      <c r="AH459">
        <f>IF(O33=52,P33,0)</f>
        <v>0</v>
      </c>
      <c r="AI459">
        <f>IF(O34=52,P34,0)</f>
        <v>0</v>
      </c>
      <c r="AJ459">
        <f>IF(O35=52,P35,0)</f>
        <v>0</v>
      </c>
      <c r="AK459">
        <f>IF(O36=52,P36,0)</f>
        <v>0</v>
      </c>
      <c r="AL459">
        <f>IF(O37=52,P37,0)</f>
        <v>0</v>
      </c>
      <c r="AM459">
        <f>IF(O38=52,P38,0)</f>
        <v>0</v>
      </c>
      <c r="AN459">
        <f>IF(O39=52,P39,0)</f>
        <v>0</v>
      </c>
      <c r="AO459">
        <f>IF(O40=52,P40,0)</f>
        <v>0</v>
      </c>
      <c r="AP459">
        <f>IF(O41=52,P41,0)</f>
        <v>0</v>
      </c>
      <c r="AQ459">
        <f>IF(O42=52,P42,0)</f>
        <v>0</v>
      </c>
      <c r="AR459">
        <f>IF(O43=52,P43,0)</f>
        <v>0</v>
      </c>
      <c r="AS459">
        <f>IF(O44=52,P44,0)</f>
        <v>0</v>
      </c>
      <c r="AT459">
        <f>IF(O45=52,P45,0)</f>
        <v>0</v>
      </c>
      <c r="AU459">
        <f>IF(O46=52,P46,0)</f>
        <v>0</v>
      </c>
      <c r="AV459">
        <f>IF(O47=52,P47,0)</f>
        <v>0</v>
      </c>
      <c r="AW459">
        <f>IF(O48=52,P48,0)</f>
        <v>0</v>
      </c>
      <c r="AX459">
        <f>IF(O49=52,P49,0)</f>
        <v>0</v>
      </c>
      <c r="AY459">
        <f>IF(O50=52,P50,0)</f>
        <v>0</v>
      </c>
      <c r="AZ459">
        <f>IF(O51=52,P51,0)</f>
        <v>0</v>
      </c>
      <c r="BA459">
        <f>IF(O52=52,P52,0)</f>
        <v>0</v>
      </c>
      <c r="BB459">
        <f>IF(O53=52,P53,0)</f>
        <v>0</v>
      </c>
      <c r="BC459">
        <f>IF(O54=52,P54,0)</f>
        <v>0</v>
      </c>
      <c r="BD459">
        <f>IF(O55=52,P55,0)</f>
        <v>0</v>
      </c>
      <c r="BE459">
        <f>IF(O56=52,P56,0)</f>
        <v>0</v>
      </c>
      <c r="BF459">
        <f>IF(O57=52,P57,0)</f>
        <v>0</v>
      </c>
      <c r="BG459">
        <f>IF(O58=52,P58,0)</f>
        <v>0</v>
      </c>
      <c r="BH459">
        <f>IF(O59=52,P59,0)</f>
        <v>0</v>
      </c>
      <c r="BI459">
        <f>IF(O60=52,P60,0)</f>
        <v>0</v>
      </c>
      <c r="BJ459">
        <f>IF(O61=52,P61,0)</f>
        <v>0</v>
      </c>
      <c r="BK459">
        <f>IF(O62=52,P62,0)</f>
        <v>0</v>
      </c>
      <c r="BL459">
        <f>IF(O63=52,P63,0)</f>
        <v>0</v>
      </c>
      <c r="BM459">
        <f>IF(O64=52,P64,0)</f>
        <v>0</v>
      </c>
      <c r="BN459">
        <f>IF(O65=52,P65,0)</f>
        <v>0</v>
      </c>
      <c r="BO459">
        <f>IF(O66=52,P66,0)</f>
        <v>0</v>
      </c>
      <c r="BP459">
        <f>IF(O67=52,P67,0)</f>
        <v>0</v>
      </c>
      <c r="BQ459">
        <f>IF(O68=52,P68,0)</f>
        <v>0</v>
      </c>
      <c r="BR459">
        <f>IF(O69=52,P69,0)</f>
        <v>0</v>
      </c>
      <c r="BS459">
        <f>IF(O70=52,P70,0)</f>
        <v>0</v>
      </c>
      <c r="BT459">
        <f>IF(O71=52,P71,0)</f>
        <v>0</v>
      </c>
      <c r="BU459">
        <f>IF(O72=52,P72,0)</f>
        <v>0</v>
      </c>
      <c r="BV459">
        <f>IF(O73=52,P73,0)</f>
        <v>0</v>
      </c>
      <c r="BW459">
        <f>IF(O74=52,P74,0)</f>
        <v>0</v>
      </c>
      <c r="BX459">
        <f>IF(O75=52,P75,0)</f>
        <v>0</v>
      </c>
      <c r="BY459">
        <f>IF(O76=52,P76,0)</f>
        <v>0</v>
      </c>
      <c r="BZ459">
        <f>IF(O77=52,P77,0)</f>
        <v>0</v>
      </c>
      <c r="CA459">
        <f>IF(O78=52,P78,0)</f>
        <v>0</v>
      </c>
      <c r="CB459">
        <f>IF(O79=52,P79,0)</f>
        <v>0</v>
      </c>
      <c r="CC459">
        <f>IF(O80=52,P80,0)</f>
        <v>0</v>
      </c>
      <c r="CD459">
        <f>IF(O81=52,P81,0)</f>
        <v>0</v>
      </c>
      <c r="CE459">
        <f>IF(O82=52,P82,0)</f>
        <v>0</v>
      </c>
      <c r="CF459">
        <f>IF(O83=52,P83,0)</f>
        <v>0</v>
      </c>
      <c r="CG459">
        <f>IF(O84=52,P84,0)</f>
        <v>0</v>
      </c>
      <c r="CH459">
        <f>IF(O85=52,P85,0)</f>
        <v>0</v>
      </c>
      <c r="CI459">
        <f>IF(O86=52,P86,0)</f>
        <v>0</v>
      </c>
      <c r="CJ459">
        <f>IF(O87=52,P87,0)</f>
        <v>0</v>
      </c>
      <c r="CK459">
        <f>IF(O88=52,P88,0)</f>
        <v>0</v>
      </c>
      <c r="CL459">
        <f>IF(O89=52,P89,0)</f>
        <v>0</v>
      </c>
      <c r="CM459">
        <f>IF(O90=52,P90,0)</f>
        <v>0</v>
      </c>
      <c r="CN459">
        <f>IF(O91=52,P91,0)</f>
        <v>0</v>
      </c>
      <c r="CO459">
        <f>IF(O92=52,P92,0)</f>
        <v>0</v>
      </c>
      <c r="CP459">
        <f>IF(O93=52,P93,0)</f>
        <v>0</v>
      </c>
      <c r="CQ459">
        <f>IF(O94=52,P94,0)</f>
        <v>0</v>
      </c>
      <c r="CR459">
        <f>IF(O95=52,P95,0)</f>
        <v>0</v>
      </c>
      <c r="CS459">
        <f>IF(O96=52,P96,0)</f>
        <v>0</v>
      </c>
      <c r="CT459">
        <f>IF(O97=52,P97,0)</f>
        <v>0</v>
      </c>
      <c r="CU459">
        <f>IF(O98=52,P98,0)</f>
        <v>0</v>
      </c>
      <c r="CV459">
        <f>IF(O99=52,P99,0)</f>
        <v>0</v>
      </c>
      <c r="CW459">
        <f>IF(O100=52,P100,0)</f>
        <v>0</v>
      </c>
      <c r="CX459">
        <f>IF(O101=52,P101,0)</f>
        <v>0</v>
      </c>
      <c r="CY459">
        <f>IF(O102=52,P102,0)</f>
        <v>0</v>
      </c>
      <c r="CZ459">
        <f>IF(O103=52,P103,0)</f>
        <v>0</v>
      </c>
      <c r="DA459">
        <f>IF(O104=52,P104,0)</f>
        <v>0</v>
      </c>
      <c r="DB459">
        <f>IF(O105=52,P105,0)</f>
        <v>0</v>
      </c>
      <c r="DC459">
        <f>IF(O106=52,P106,0)</f>
        <v>0</v>
      </c>
      <c r="DD459">
        <f>IF(O107=52,P107,0)</f>
        <v>0</v>
      </c>
      <c r="DE459">
        <f>IF(O108=52,P108,0)</f>
        <v>0</v>
      </c>
      <c r="DF459">
        <f>IF(O109=52,P109,0)</f>
        <v>0</v>
      </c>
      <c r="DG459">
        <f>IF(O110=52,P110,0)</f>
        <v>0</v>
      </c>
      <c r="DH459">
        <f>IF(O111=52,P111,0)</f>
        <v>0</v>
      </c>
      <c r="DI459">
        <f>IF(O112=52,P112,0)</f>
        <v>0</v>
      </c>
      <c r="DJ459">
        <f>IF(O113=52,P113,0)</f>
        <v>0</v>
      </c>
      <c r="DK459">
        <f>IF(O114=52,P114,0)</f>
        <v>0</v>
      </c>
      <c r="DL459">
        <f>IF(O115=52,P115,0)</f>
        <v>0</v>
      </c>
      <c r="DM459">
        <f>IF(O116=52,P116,0)</f>
        <v>0</v>
      </c>
      <c r="DN459">
        <f>IF(O117=52,P117,0)</f>
        <v>0</v>
      </c>
      <c r="DO459">
        <f>IF(O118=52,P118,0)</f>
        <v>0</v>
      </c>
      <c r="DP459">
        <f>IF(O119=52,P119,0)</f>
        <v>0</v>
      </c>
      <c r="DQ459">
        <f>IF(O120=52,P120,0)</f>
        <v>0</v>
      </c>
      <c r="DR459">
        <f>IF(O121=52,P121,0)</f>
        <v>0</v>
      </c>
      <c r="DS459">
        <f>IF(O122=52,P122,0)</f>
        <v>0</v>
      </c>
      <c r="DT459">
        <f>IF(O123=52,P123,0)</f>
        <v>0</v>
      </c>
      <c r="DU459">
        <f>IF(O124=52,P124,0)</f>
        <v>0</v>
      </c>
      <c r="DV459">
        <f>IF(O125=52,P125,0)</f>
        <v>0</v>
      </c>
      <c r="DW459">
        <f>IF(O126=52,P126,0)</f>
        <v>0</v>
      </c>
      <c r="DX459">
        <f>IF(O127=52,P127,0)</f>
        <v>0</v>
      </c>
      <c r="DY459">
        <f>IF(O128=52,P128,0)</f>
        <v>0</v>
      </c>
      <c r="DZ459" s="289">
        <f>SUM(B459:DY459)</f>
        <v>0</v>
      </c>
    </row>
    <row r="460" spans="1:130" ht="18" customHeight="1" hidden="1" thickBot="1" thickTop="1">
      <c r="A460" s="252" t="s">
        <v>122</v>
      </c>
      <c r="B460">
        <f>IF(O1=53,P1,0)</f>
        <v>0</v>
      </c>
      <c r="C460">
        <f>IF(O2=53,P2,0)</f>
        <v>0</v>
      </c>
      <c r="D460">
        <f>IF(O3=53,P3,0)</f>
        <v>0</v>
      </c>
      <c r="E460">
        <f>IF(O4=53,P4,0)</f>
        <v>0</v>
      </c>
      <c r="F460">
        <f>IF(O5=53,P5,0)</f>
        <v>0</v>
      </c>
      <c r="G460">
        <f>IF(O6=53,P6,0)</f>
        <v>0</v>
      </c>
      <c r="H460">
        <f>IF(O7=53,P7,0)</f>
        <v>0</v>
      </c>
      <c r="I460">
        <f>IF(O8=53,P8,0)</f>
        <v>0</v>
      </c>
      <c r="J460">
        <f>IF(O9=53,P9,0)</f>
        <v>0</v>
      </c>
      <c r="K460">
        <f>IF(O10=53,P10,0)</f>
        <v>0</v>
      </c>
      <c r="L460">
        <f>IF(O11=53,P11,0)</f>
        <v>0</v>
      </c>
      <c r="M460">
        <f>IF(O12=53,P12,0)</f>
        <v>0</v>
      </c>
      <c r="N460">
        <f>IF(O13=53,P13,0)</f>
        <v>0</v>
      </c>
      <c r="O460">
        <f>IF(O14=53,P14,0)</f>
        <v>0</v>
      </c>
      <c r="P460">
        <f>IF(O15=53,P15,0)</f>
        <v>0</v>
      </c>
      <c r="Q460">
        <f>IF(O16=53,P16,0)</f>
        <v>0</v>
      </c>
      <c r="R460">
        <f>IF(O17=53,P17,0)</f>
        <v>0</v>
      </c>
      <c r="S460">
        <f>IF(O18=53,P18,0)</f>
        <v>0</v>
      </c>
      <c r="T460">
        <f>IF(O19=53,P19,0)</f>
        <v>0</v>
      </c>
      <c r="U460">
        <f>IF(O20=53,P20,0)</f>
        <v>0</v>
      </c>
      <c r="V460">
        <f>IF(O21=53,P21,0)</f>
        <v>0</v>
      </c>
      <c r="W460">
        <f>IF(O22=53,P22,0)</f>
        <v>0</v>
      </c>
      <c r="X460">
        <f>IF(O23=53,P23,0)</f>
        <v>0</v>
      </c>
      <c r="Y460">
        <f>IF(O24=53,P24,0)</f>
        <v>0</v>
      </c>
      <c r="Z460">
        <f>IF(O25=53,P25,0)</f>
        <v>0</v>
      </c>
      <c r="AA460">
        <f>IF(O26=53,P26,0)</f>
        <v>0</v>
      </c>
      <c r="AB460">
        <f>IF(O27=53,P27,0)</f>
        <v>0</v>
      </c>
      <c r="AC460">
        <f>IF(O28=53,P28,0)</f>
        <v>0</v>
      </c>
      <c r="AD460">
        <f>IF(O29=53,P29,0)</f>
        <v>0</v>
      </c>
      <c r="AE460">
        <f>IF(O30=53,P30,0)</f>
        <v>0</v>
      </c>
      <c r="AF460">
        <f>IF(O31=53,P31,0)</f>
        <v>0</v>
      </c>
      <c r="AG460">
        <f>IF(O32=53,P32,0)</f>
        <v>0</v>
      </c>
      <c r="AH460">
        <f>IF(O33=53,P33,0)</f>
        <v>0</v>
      </c>
      <c r="AI460">
        <f>IF(O34=53,P34,0)</f>
        <v>0</v>
      </c>
      <c r="AJ460">
        <f>IF(O35=53,P35,0)</f>
        <v>0</v>
      </c>
      <c r="AK460">
        <f>IF(O36=53,P36,0)</f>
        <v>0</v>
      </c>
      <c r="AL460">
        <f>IF(O37=53,P37,0)</f>
        <v>0</v>
      </c>
      <c r="AM460">
        <f>IF(O38=53,P38,0)</f>
        <v>0</v>
      </c>
      <c r="AN460">
        <f>IF(O39=53,P39,0)</f>
        <v>0</v>
      </c>
      <c r="AO460">
        <f>IF(O40=53,P40,0)</f>
        <v>0</v>
      </c>
      <c r="AP460">
        <f>IF(O41=53,P41,0)</f>
        <v>0</v>
      </c>
      <c r="AQ460">
        <f>IF(O42=53,P42,0)</f>
        <v>0</v>
      </c>
      <c r="AR460">
        <f>IF(O43=53,P43,0)</f>
        <v>0</v>
      </c>
      <c r="AS460">
        <f>IF(O44=53,P44,0)</f>
        <v>0</v>
      </c>
      <c r="AT460">
        <f>IF(O45=53,P45,0)</f>
        <v>0</v>
      </c>
      <c r="AU460">
        <f>IF(O46=53,P46,0)</f>
        <v>0</v>
      </c>
      <c r="AV460">
        <f>IF(O47=53,P47,0)</f>
        <v>0</v>
      </c>
      <c r="AW460">
        <f>IF(O48=53,P48,0)</f>
        <v>0</v>
      </c>
      <c r="AX460">
        <f>IF(O49=53,P49,0)</f>
        <v>0</v>
      </c>
      <c r="AY460">
        <f>IF(O50=53,P50,0)</f>
        <v>0</v>
      </c>
      <c r="AZ460">
        <f>IF(O51=53,P51,0)</f>
        <v>0</v>
      </c>
      <c r="BA460">
        <f>IF(O52=53,P52,0)</f>
        <v>0</v>
      </c>
      <c r="BB460">
        <f>IF(O53=53,P53,0)</f>
        <v>0</v>
      </c>
      <c r="BC460">
        <f>IF(O54=53,P54,0)</f>
        <v>0</v>
      </c>
      <c r="BD460">
        <f>IF(O55=53,P55,0)</f>
        <v>0</v>
      </c>
      <c r="BE460">
        <f>IF(O56=53,P56,0)</f>
        <v>0</v>
      </c>
      <c r="BF460">
        <f>IF(O57=53,P57,0)</f>
        <v>0</v>
      </c>
      <c r="BG460">
        <f>IF(O58=53,P58,0)</f>
        <v>0</v>
      </c>
      <c r="BH460">
        <f>IF(O59=53,P59,0)</f>
        <v>0</v>
      </c>
      <c r="BI460">
        <f>IF(O60=53,P60,0)</f>
        <v>0</v>
      </c>
      <c r="BJ460">
        <f>IF(O61=53,P61,0)</f>
        <v>0</v>
      </c>
      <c r="BK460">
        <f>IF(O62=53,P62,0)</f>
        <v>0</v>
      </c>
      <c r="BL460">
        <f>IF(O63=53,P63,0)</f>
        <v>0</v>
      </c>
      <c r="BM460">
        <f>IF(O64=53,P64,0)</f>
        <v>0</v>
      </c>
      <c r="BN460">
        <f>IF(O65=53,P65,0)</f>
        <v>0</v>
      </c>
      <c r="BO460">
        <f>IF(O66=53,P66,0)</f>
        <v>0</v>
      </c>
      <c r="BP460">
        <f>IF(O67=53,P67,0)</f>
        <v>0</v>
      </c>
      <c r="BQ460">
        <f>IF(O68=53,P68,0)</f>
        <v>0</v>
      </c>
      <c r="BR460">
        <f>IF(O69=53,P69,0)</f>
        <v>0</v>
      </c>
      <c r="BS460">
        <f>IF(O70=53,P70,0)</f>
        <v>0</v>
      </c>
      <c r="BT460">
        <f>IF(O71=53,P71,0)</f>
        <v>0</v>
      </c>
      <c r="BU460">
        <f>IF(O72=53,P72,0)</f>
        <v>0</v>
      </c>
      <c r="BV460">
        <f>IF(O73=53,P73,0)</f>
        <v>0</v>
      </c>
      <c r="BW460">
        <f>IF(O74=53,P74,0)</f>
        <v>0</v>
      </c>
      <c r="BX460">
        <f>IF(O75=53,P75,0)</f>
        <v>0</v>
      </c>
      <c r="BY460">
        <f>IF(O76=53,P76,0)</f>
        <v>0</v>
      </c>
      <c r="BZ460">
        <f>IF(O77=53,P77,0)</f>
        <v>0</v>
      </c>
      <c r="CA460">
        <f>IF(O78=53,P78,0)</f>
        <v>0</v>
      </c>
      <c r="CB460">
        <f>IF(O79=53,P79,0)</f>
        <v>0</v>
      </c>
      <c r="CC460">
        <f>IF(O80=53,P80,0)</f>
        <v>0</v>
      </c>
      <c r="CD460">
        <f>IF(O81=53,P81,0)</f>
        <v>0</v>
      </c>
      <c r="CE460">
        <f>IF(O82=53,P82,0)</f>
        <v>0</v>
      </c>
      <c r="CF460">
        <f>IF(O83=53,P83,0)</f>
        <v>0</v>
      </c>
      <c r="CG460">
        <f>IF(O84=53,P84,0)</f>
        <v>0</v>
      </c>
      <c r="CH460">
        <f>IF(O85=53,P85,0)</f>
        <v>0</v>
      </c>
      <c r="CI460">
        <f>IF(O86=53,P86,0)</f>
        <v>0</v>
      </c>
      <c r="CJ460">
        <f>IF(O87=53,P87,0)</f>
        <v>0</v>
      </c>
      <c r="CK460">
        <f>IF(O88=53,P88,0)</f>
        <v>0</v>
      </c>
      <c r="CL460">
        <f>IF(O89=53,P89,0)</f>
        <v>0</v>
      </c>
      <c r="CM460">
        <f>IF(O90=53,P90,0)</f>
        <v>0</v>
      </c>
      <c r="CN460">
        <f>IF(O91=53,P91,0)</f>
        <v>0</v>
      </c>
      <c r="CO460">
        <f>IF(O92=53,P92,0)</f>
        <v>0</v>
      </c>
      <c r="CP460">
        <f>IF(O93=53,P93,0)</f>
        <v>0</v>
      </c>
      <c r="CQ460">
        <f>IF(O94=53,P94,0)</f>
        <v>0</v>
      </c>
      <c r="CR460">
        <f>IF(O95=53,P95,0)</f>
        <v>0</v>
      </c>
      <c r="CS460">
        <f>IF(O96=53,P96,0)</f>
        <v>0</v>
      </c>
      <c r="CT460">
        <f>IF(O97=53,P97,0)</f>
        <v>0</v>
      </c>
      <c r="CU460">
        <f>IF(O98=53,P98,0)</f>
        <v>0</v>
      </c>
      <c r="CV460">
        <f>IF(O99=53,P99,0)</f>
        <v>0</v>
      </c>
      <c r="CW460">
        <f>IF(O100=53,P100,0)</f>
        <v>0</v>
      </c>
      <c r="CX460">
        <f>IF(O101=53,P101,0)</f>
        <v>0</v>
      </c>
      <c r="CY460">
        <f>IF(O102=53,P102,0)</f>
        <v>0</v>
      </c>
      <c r="CZ460">
        <f>IF(O103=53,P103,0)</f>
        <v>0</v>
      </c>
      <c r="DA460">
        <f>IF(O104=53,P104,0)</f>
        <v>0</v>
      </c>
      <c r="DB460">
        <f>IF(O105=53,P105,0)</f>
        <v>0</v>
      </c>
      <c r="DC460">
        <f>IF(O106=53,P106,0)</f>
        <v>0</v>
      </c>
      <c r="DD460">
        <f>IF(O107=53,P107,0)</f>
        <v>0</v>
      </c>
      <c r="DE460">
        <f>IF(O108=53,P108,0)</f>
        <v>0</v>
      </c>
      <c r="DF460">
        <f>IF(O109=53,P109,0)</f>
        <v>0</v>
      </c>
      <c r="DG460">
        <f>IF(O110=53,P110,0)</f>
        <v>0</v>
      </c>
      <c r="DH460">
        <f>IF(O111=53,P111,0)</f>
        <v>0</v>
      </c>
      <c r="DI460">
        <f>IF(O112=53,P112,0)</f>
        <v>0</v>
      </c>
      <c r="DJ460">
        <f>IF(O113=53,P113,0)</f>
        <v>0</v>
      </c>
      <c r="DK460">
        <f>IF(O114=53,P114,0)</f>
        <v>0</v>
      </c>
      <c r="DL460">
        <f>IF(O115=53,P115,0)</f>
        <v>0</v>
      </c>
      <c r="DM460">
        <f>IF(O116=53,P116,0)</f>
        <v>0</v>
      </c>
      <c r="DN460">
        <f>IF(O117=53,P117,0)</f>
        <v>0</v>
      </c>
      <c r="DO460">
        <f>IF(O118=53,P118,0)</f>
        <v>0</v>
      </c>
      <c r="DP460">
        <f>IF(O119=53,P119,0)</f>
        <v>0</v>
      </c>
      <c r="DQ460">
        <f>IF(O120=53,P120,0)</f>
        <v>0</v>
      </c>
      <c r="DR460">
        <f>IF(O121=53,P121,0)</f>
        <v>0</v>
      </c>
      <c r="DS460">
        <f>IF(O122=53,P122,0)</f>
        <v>0</v>
      </c>
      <c r="DT460">
        <f>IF(O123=53,P123,0)</f>
        <v>0</v>
      </c>
      <c r="DU460">
        <f>IF(O124=53,P124,0)</f>
        <v>0</v>
      </c>
      <c r="DV460">
        <f>IF(O125=53,P125,0)</f>
        <v>0</v>
      </c>
      <c r="DW460">
        <f>IF(O126=53,P126,0)</f>
        <v>0</v>
      </c>
      <c r="DX460">
        <f>IF(O127=53,P127,0)</f>
        <v>0</v>
      </c>
      <c r="DY460">
        <f>IF(O128=53,P128,0)</f>
        <v>0</v>
      </c>
      <c r="DZ460" s="289">
        <f>SUM(B460:DY460)</f>
        <v>0</v>
      </c>
    </row>
    <row r="461" spans="1:130" ht="18" customHeight="1" hidden="1" thickBot="1" thickTop="1">
      <c r="A461" s="252" t="s">
        <v>105</v>
      </c>
      <c r="B461">
        <f>IF(O1=54,P1,0)</f>
        <v>0</v>
      </c>
      <c r="C461">
        <f>IF(O2=54,P2,0)</f>
        <v>0</v>
      </c>
      <c r="D461">
        <f>IF(O3=54,P3,0)</f>
        <v>0</v>
      </c>
      <c r="E461">
        <f>IF(O4=54,P4,0)</f>
        <v>0</v>
      </c>
      <c r="F461">
        <f>IF(O5=54,P5,0)</f>
        <v>0</v>
      </c>
      <c r="G461">
        <f>IF(O6=54,P6,0)</f>
        <v>0</v>
      </c>
      <c r="H461">
        <f>IF(O7=54,P7,0)</f>
        <v>0</v>
      </c>
      <c r="I461">
        <f>IF(O8=54,P8,0)</f>
        <v>0</v>
      </c>
      <c r="J461">
        <f>IF(O9=54,P9,0)</f>
        <v>0</v>
      </c>
      <c r="K461">
        <f>IF(O10=54,P10,0)</f>
        <v>0</v>
      </c>
      <c r="L461">
        <f>IF(O11=54,P11,0)</f>
        <v>0</v>
      </c>
      <c r="M461">
        <f>IF(O12=54,P12,0)</f>
        <v>0</v>
      </c>
      <c r="N461">
        <f>IF(O13=54,P13,0)</f>
        <v>0</v>
      </c>
      <c r="O461">
        <f>IF(O14=54,P14,0)</f>
        <v>0</v>
      </c>
      <c r="P461">
        <f>IF(O15=54,P15,0)</f>
        <v>0</v>
      </c>
      <c r="Q461">
        <f>IF(O16=54,P16,0)</f>
        <v>0</v>
      </c>
      <c r="R461">
        <f>IF(O17=54,P17,0)</f>
        <v>0</v>
      </c>
      <c r="S461">
        <f>IF(O18=54,P18,0)</f>
        <v>0</v>
      </c>
      <c r="T461">
        <f>IF(O19=54,P19,0)</f>
        <v>0</v>
      </c>
      <c r="U461">
        <f>IF(O20=54,P20,0)</f>
        <v>0</v>
      </c>
      <c r="V461">
        <f>IF(O21=54,P21,0)</f>
        <v>0</v>
      </c>
      <c r="W461">
        <f>IF(O22=54,P22,0)</f>
        <v>0</v>
      </c>
      <c r="X461">
        <f>IF(O23=54,P23,0)</f>
        <v>0</v>
      </c>
      <c r="Y461">
        <f>IF(O24=54,P24,0)</f>
        <v>0</v>
      </c>
      <c r="Z461">
        <f>IF(O25=54,P25,0)</f>
        <v>0</v>
      </c>
      <c r="AA461">
        <f>IF(O26=54,P26,0)</f>
        <v>0</v>
      </c>
      <c r="AB461">
        <f>IF(O27=54,P27,0)</f>
        <v>0</v>
      </c>
      <c r="AC461">
        <f>IF(O28=54,P28,0)</f>
        <v>0</v>
      </c>
      <c r="AD461">
        <f>IF(O29=54,P29,0)</f>
        <v>0</v>
      </c>
      <c r="AE461">
        <f>IF(O30=54,P30,0)</f>
        <v>0</v>
      </c>
      <c r="AF461">
        <f>IF(O31=54,P31,0)</f>
        <v>0</v>
      </c>
      <c r="AG461">
        <f>IF(O32=54,P32,0)</f>
        <v>0</v>
      </c>
      <c r="AH461">
        <f>IF(O33=54,P33,0)</f>
        <v>0</v>
      </c>
      <c r="AI461">
        <f>IF(O34=54,P34,0)</f>
        <v>0</v>
      </c>
      <c r="AJ461">
        <f>IF(O35=54,P35,0)</f>
        <v>0</v>
      </c>
      <c r="AK461">
        <f>IF(O36=54,P36,0)</f>
        <v>0</v>
      </c>
      <c r="AL461">
        <f>IF(O37=54,P37,0)</f>
        <v>0</v>
      </c>
      <c r="AM461">
        <f>IF(O38=54,P38,0)</f>
        <v>0</v>
      </c>
      <c r="AN461">
        <f>IF(O39=54,P39,0)</f>
        <v>0</v>
      </c>
      <c r="AO461">
        <f>IF(O40=54,P40,0)</f>
        <v>0</v>
      </c>
      <c r="AP461">
        <f>IF(O41=54,P41,0)</f>
        <v>0</v>
      </c>
      <c r="AQ461">
        <f>IF(O42=54,P42,0)</f>
        <v>0</v>
      </c>
      <c r="AR461">
        <f>IF(O43=54,P43,0)</f>
        <v>0</v>
      </c>
      <c r="AS461">
        <f>IF(O44=54,P44,0)</f>
        <v>0</v>
      </c>
      <c r="AT461">
        <f>IF(O45=54,P45,0)</f>
        <v>0</v>
      </c>
      <c r="AU461">
        <f>IF(O46=54,P46,0)</f>
        <v>0</v>
      </c>
      <c r="AV461">
        <f>IF(O47=54,P47,0)</f>
        <v>0</v>
      </c>
      <c r="AW461">
        <f>IF(O48=54,P48,0)</f>
        <v>0</v>
      </c>
      <c r="AX461">
        <f>IF(O49=54,P49,0)</f>
        <v>0</v>
      </c>
      <c r="AY461">
        <f>IF(O50=54,P50,0)</f>
        <v>0</v>
      </c>
      <c r="AZ461">
        <f>IF(O51=54,P51,0)</f>
        <v>0</v>
      </c>
      <c r="BA461">
        <f>IF(O52=54,P52,0)</f>
        <v>0</v>
      </c>
      <c r="BB461">
        <f>IF(O53=54,P53,0)</f>
        <v>0</v>
      </c>
      <c r="BC461">
        <f>IF(O54=54,P54,0)</f>
        <v>0</v>
      </c>
      <c r="BD461">
        <f>IF(O55=54,P55,0)</f>
        <v>0</v>
      </c>
      <c r="BE461">
        <f>IF(O56=54,P56,0)</f>
        <v>0</v>
      </c>
      <c r="BF461">
        <f>IF(O57=54,P57,0)</f>
        <v>0</v>
      </c>
      <c r="BG461">
        <f>IF(O58=54,P58,0)</f>
        <v>0</v>
      </c>
      <c r="BH461">
        <f>IF(O59=54,P59,0)</f>
        <v>0</v>
      </c>
      <c r="BI461">
        <f>IF(O60=54,P60,0)</f>
        <v>0</v>
      </c>
      <c r="BJ461">
        <f>IF(O61=54,P61,0)</f>
        <v>0</v>
      </c>
      <c r="BK461">
        <f>IF(O62=54,P62,0)</f>
        <v>0</v>
      </c>
      <c r="BL461">
        <f>IF(O63=54,P63,0)</f>
        <v>0</v>
      </c>
      <c r="BM461">
        <f>IF(O64=54,P64,0)</f>
        <v>0</v>
      </c>
      <c r="BN461">
        <f>IF(O65=54,P65,0)</f>
        <v>0</v>
      </c>
      <c r="BO461">
        <f>IF(O66=54,P66,0)</f>
        <v>0</v>
      </c>
      <c r="BP461">
        <f>IF(O67=54,P67,0)</f>
        <v>0</v>
      </c>
      <c r="BQ461">
        <f>IF(O68=54,P68,0)</f>
        <v>0</v>
      </c>
      <c r="BR461">
        <f>IF(O69=54,P69,0)</f>
        <v>0</v>
      </c>
      <c r="BS461">
        <f>IF(O70=54,P70,0)</f>
        <v>0</v>
      </c>
      <c r="BT461">
        <f>IF(O71=54,P71,0)</f>
        <v>0</v>
      </c>
      <c r="BU461">
        <f>IF(O72=54,P72,0)</f>
        <v>0</v>
      </c>
      <c r="BV461">
        <f>IF(O73=54,P73,0)</f>
        <v>0</v>
      </c>
      <c r="BW461">
        <f>IF(O74=54,P74,0)</f>
        <v>0</v>
      </c>
      <c r="BX461">
        <f>IF(O75=54,P75,0)</f>
        <v>0</v>
      </c>
      <c r="BY461">
        <f>IF(O76=54,P76,0)</f>
        <v>0</v>
      </c>
      <c r="BZ461">
        <f>IF(O77=54,P77,0)</f>
        <v>0</v>
      </c>
      <c r="CA461">
        <f>IF(O78=54,P78,0)</f>
        <v>0</v>
      </c>
      <c r="CB461">
        <f>IF(O79=54,P79,0)</f>
        <v>0</v>
      </c>
      <c r="CC461">
        <f>IF(O80=54,P80,0)</f>
        <v>0</v>
      </c>
      <c r="CD461">
        <f>IF(O81=54,P81,0)</f>
        <v>0</v>
      </c>
      <c r="CE461">
        <f>IF(O82=54,P82,0)</f>
        <v>0</v>
      </c>
      <c r="CF461">
        <f>IF(O83=54,P83,0)</f>
        <v>0</v>
      </c>
      <c r="CG461">
        <f>IF(O84=54,P84,0)</f>
        <v>0</v>
      </c>
      <c r="CH461">
        <f>IF(O85=54,P85,0)</f>
        <v>0</v>
      </c>
      <c r="CI461">
        <f>IF(O86=54,P86,0)</f>
        <v>0</v>
      </c>
      <c r="CJ461">
        <f>IF(O87=54,P87,0)</f>
        <v>0</v>
      </c>
      <c r="CK461">
        <f>IF(O88=54,P88,0)</f>
        <v>0</v>
      </c>
      <c r="CL461">
        <f>IF(O89=54,P89,0)</f>
        <v>0</v>
      </c>
      <c r="CM461">
        <f>IF(O90=54,P90,0)</f>
        <v>0</v>
      </c>
      <c r="CN461">
        <f>IF(O91=54,P91,0)</f>
        <v>0</v>
      </c>
      <c r="CO461">
        <f>IF(O92=54,P92,0)</f>
        <v>0</v>
      </c>
      <c r="CP461">
        <f>IF(O93=54,P93,0)</f>
        <v>0</v>
      </c>
      <c r="CQ461">
        <f>IF(O94=54,P94,0)</f>
        <v>0</v>
      </c>
      <c r="CR461">
        <f>IF(O95=54,P95,0)</f>
        <v>0</v>
      </c>
      <c r="CS461">
        <f>IF(O96=54,P96,0)</f>
        <v>0</v>
      </c>
      <c r="CT461">
        <f>IF(O97=54,P97,0)</f>
        <v>0</v>
      </c>
      <c r="CU461">
        <f>IF(O98=54,P98,0)</f>
        <v>0</v>
      </c>
      <c r="CV461">
        <f>IF(O99=54,P99,0)</f>
        <v>0</v>
      </c>
      <c r="CW461">
        <f>IF(O100=54,P100,0)</f>
        <v>0</v>
      </c>
      <c r="CX461">
        <f>IF(O101=54,P101,0)</f>
        <v>0</v>
      </c>
      <c r="CY461">
        <f>IF(O102=54,P102,0)</f>
        <v>0</v>
      </c>
      <c r="CZ461">
        <f>IF(O103=54,P103,0)</f>
        <v>0</v>
      </c>
      <c r="DA461">
        <f>IF(O104=54,P104,0)</f>
        <v>0</v>
      </c>
      <c r="DB461">
        <f>IF(O105=54,P105,0)</f>
        <v>0</v>
      </c>
      <c r="DC461">
        <f>IF(O106=54,P106,0)</f>
        <v>0</v>
      </c>
      <c r="DD461">
        <f>IF(O107=54,P107,0)</f>
        <v>0</v>
      </c>
      <c r="DE461">
        <f>IF(O108=54,P108,0)</f>
        <v>0</v>
      </c>
      <c r="DF461">
        <f>IF(O109=54,P109,0)</f>
        <v>0</v>
      </c>
      <c r="DG461">
        <f>IF(O110=54,P110,0)</f>
        <v>0</v>
      </c>
      <c r="DH461">
        <f>IF(O111=54,P111,0)</f>
        <v>0</v>
      </c>
      <c r="DI461">
        <f>IF(O112=54,P112,0)</f>
        <v>0</v>
      </c>
      <c r="DJ461">
        <f>IF(O113=54,P113,0)</f>
        <v>0</v>
      </c>
      <c r="DK461">
        <f>IF(O114=54,P114,0)</f>
        <v>0</v>
      </c>
      <c r="DL461">
        <f>IF(O115=54,P115,0)</f>
        <v>0</v>
      </c>
      <c r="DM461">
        <f>IF(O116=54,P116,0)</f>
        <v>0</v>
      </c>
      <c r="DN461">
        <f>IF(O117=54,P117,0)</f>
        <v>0</v>
      </c>
      <c r="DO461">
        <f>IF(O118=54,P118,0)</f>
        <v>0</v>
      </c>
      <c r="DP461">
        <f>IF(O119=54,P119,0)</f>
        <v>0</v>
      </c>
      <c r="DQ461">
        <f>IF(O120=54,P120,0)</f>
        <v>0</v>
      </c>
      <c r="DR461">
        <f>IF(O121=54,P121,0)</f>
        <v>0</v>
      </c>
      <c r="DS461">
        <f>IF(O122=54,P122,0)</f>
        <v>0</v>
      </c>
      <c r="DT461">
        <f>IF(O123=54,P123,0)</f>
        <v>0</v>
      </c>
      <c r="DU461">
        <f>IF(O124=54,P124,0)</f>
        <v>0</v>
      </c>
      <c r="DV461">
        <f>IF(O125=54,P125,0)</f>
        <v>0</v>
      </c>
      <c r="DW461">
        <f>IF(O126=54,P126,0)</f>
        <v>0</v>
      </c>
      <c r="DX461">
        <f>IF(O127=54,P127,0)</f>
        <v>0</v>
      </c>
      <c r="DY461">
        <f>IF(O128=54,P128,0)</f>
        <v>0</v>
      </c>
      <c r="DZ461" s="289">
        <f>SUM(B461:DY461)</f>
        <v>0</v>
      </c>
    </row>
    <row r="462" spans="1:130" ht="18" customHeight="1" hidden="1" thickBot="1" thickTop="1">
      <c r="A462" s="252" t="s">
        <v>65</v>
      </c>
      <c r="B462">
        <f>IF(O1=55,P1,0)</f>
        <v>0</v>
      </c>
      <c r="C462">
        <f>IF(O2=55,P2,0)</f>
        <v>0</v>
      </c>
      <c r="D462">
        <f>IF(O3=55,P3,0)</f>
        <v>0</v>
      </c>
      <c r="E462">
        <f>IF(O4=55,P4,0)</f>
        <v>0</v>
      </c>
      <c r="F462">
        <f>IF(O5=55,P5,0)</f>
        <v>0</v>
      </c>
      <c r="G462">
        <f>IF(O6=55,P6,0)</f>
        <v>0</v>
      </c>
      <c r="H462">
        <f>IF(O7=55,P7,0)</f>
        <v>0</v>
      </c>
      <c r="I462">
        <f>IF(O8=55,P8,0)</f>
        <v>0</v>
      </c>
      <c r="J462">
        <f>IF(O9=55,P9,0)</f>
        <v>0</v>
      </c>
      <c r="K462">
        <f>IF(O10=55,P10,0)</f>
        <v>0</v>
      </c>
      <c r="L462">
        <f>IF(O11=55,P11,0)</f>
        <v>0</v>
      </c>
      <c r="M462">
        <f>IF(O12=55,P12,0)</f>
        <v>0</v>
      </c>
      <c r="N462">
        <f>IF(O13=55,P13,0)</f>
        <v>0</v>
      </c>
      <c r="O462">
        <f>IF(O14=55,P14,0)</f>
        <v>0</v>
      </c>
      <c r="P462">
        <f>IF(O15=55,P15,0)</f>
        <v>0</v>
      </c>
      <c r="Q462">
        <f>IF(O16=55,P16,0)</f>
        <v>0</v>
      </c>
      <c r="R462">
        <f>IF(O17=55,P17,0)</f>
        <v>0</v>
      </c>
      <c r="S462">
        <f>IF(O18=55,P18,0)</f>
        <v>0</v>
      </c>
      <c r="T462">
        <f>IF(O19=55,P19,0)</f>
        <v>0</v>
      </c>
      <c r="U462">
        <f>IF(O20=55,P20,0)</f>
        <v>0</v>
      </c>
      <c r="V462">
        <f>IF(O21=55,P21,0)</f>
        <v>0</v>
      </c>
      <c r="W462">
        <f>IF(O22=55,P22,0)</f>
        <v>0</v>
      </c>
      <c r="X462">
        <f>IF(O23=55,P23,0)</f>
        <v>0</v>
      </c>
      <c r="Y462">
        <f>IF(O24=55,P24,0)</f>
        <v>0</v>
      </c>
      <c r="Z462">
        <f>IF(O25=55,P25,0)</f>
        <v>0</v>
      </c>
      <c r="AA462">
        <f>IF(O26=55,P26,0)</f>
        <v>0</v>
      </c>
      <c r="AB462">
        <f>IF(O27=55,P27,0)</f>
        <v>0</v>
      </c>
      <c r="AC462">
        <f>IF(O28=55,P28,0)</f>
        <v>0</v>
      </c>
      <c r="AD462">
        <f>IF(O29=55,P29,0)</f>
        <v>0</v>
      </c>
      <c r="AE462">
        <f>IF(O30=55,P30,0)</f>
        <v>0</v>
      </c>
      <c r="AF462">
        <f>IF(O31=55,P31,0)</f>
        <v>0</v>
      </c>
      <c r="AG462">
        <f>IF(O32=55,P32,0)</f>
        <v>0</v>
      </c>
      <c r="AH462">
        <f>IF(O33=55,P33,0)</f>
        <v>0</v>
      </c>
      <c r="AI462">
        <f>IF(O34=55,P34,0)</f>
        <v>0</v>
      </c>
      <c r="AJ462">
        <f>IF(O35=55,P35,0)</f>
        <v>0</v>
      </c>
      <c r="AK462">
        <f>IF(O36=55,P36,0)</f>
        <v>0</v>
      </c>
      <c r="AL462">
        <f>IF(O37=55,P37,0)</f>
        <v>0</v>
      </c>
      <c r="AM462">
        <f>IF(O38=55,P38,0)</f>
        <v>0</v>
      </c>
      <c r="AN462">
        <f>IF(O39=55,P39,0)</f>
        <v>0</v>
      </c>
      <c r="AO462">
        <f>IF(O40=55,P40,0)</f>
        <v>0</v>
      </c>
      <c r="AP462">
        <f>IF(O41=55,P41,0)</f>
        <v>0</v>
      </c>
      <c r="AQ462">
        <f>IF(O42=55,P42,0)</f>
        <v>0</v>
      </c>
      <c r="AR462">
        <f>IF(O43=55,P43,0)</f>
        <v>0</v>
      </c>
      <c r="AS462">
        <f>IF(O44=55,P44,0)</f>
        <v>0</v>
      </c>
      <c r="AT462">
        <f>IF(O45=55,P45,0)</f>
        <v>0</v>
      </c>
      <c r="AU462">
        <f>IF(O46=55,P46,0)</f>
        <v>0</v>
      </c>
      <c r="AV462">
        <f>IF(O47=55,P47,0)</f>
        <v>0</v>
      </c>
      <c r="AW462">
        <f>IF(O48=55,P48,0)</f>
        <v>0</v>
      </c>
      <c r="AX462">
        <f>IF(O49=55,P49,0)</f>
        <v>0</v>
      </c>
      <c r="AY462">
        <f>IF(O50=55,P50,0)</f>
        <v>0</v>
      </c>
      <c r="AZ462">
        <f>IF(O51=55,P51,0)</f>
        <v>0</v>
      </c>
      <c r="BA462">
        <f>IF(O52=55,P52,0)</f>
        <v>0</v>
      </c>
      <c r="BB462">
        <f>IF(O53=55,P53,0)</f>
        <v>0</v>
      </c>
      <c r="BC462">
        <f>IF(O54=55,P54,0)</f>
        <v>0</v>
      </c>
      <c r="BD462">
        <f>IF(O55=55,P55,0)</f>
        <v>0</v>
      </c>
      <c r="BE462">
        <f>IF(O56=55,P56,0)</f>
        <v>0</v>
      </c>
      <c r="BF462">
        <f>IF(O57=55,P57,0)</f>
        <v>0</v>
      </c>
      <c r="BG462">
        <f>IF(O58=55,P58,0)</f>
        <v>0</v>
      </c>
      <c r="BH462">
        <f>IF(O59=55,P59,0)</f>
        <v>0</v>
      </c>
      <c r="BI462">
        <f>IF(O60=55,P60,0)</f>
        <v>0</v>
      </c>
      <c r="BJ462">
        <f>IF(O61=55,P61,0)</f>
        <v>0</v>
      </c>
      <c r="BK462">
        <f>IF(O62=55,P62,0)</f>
        <v>0</v>
      </c>
      <c r="BL462">
        <f>IF(O63=55,P63,0)</f>
        <v>0</v>
      </c>
      <c r="BM462">
        <f>IF(O64=55,P64,0)</f>
        <v>0</v>
      </c>
      <c r="BN462">
        <f>IF(O65=55,P65,0)</f>
        <v>0</v>
      </c>
      <c r="BO462">
        <f>IF(O66=55,P66,0)</f>
        <v>0</v>
      </c>
      <c r="BP462">
        <f>IF(O67=55,P67,0)</f>
        <v>0</v>
      </c>
      <c r="BQ462">
        <f>IF(O68=55,P68,0)</f>
        <v>0</v>
      </c>
      <c r="BR462">
        <f>IF(O69=55,P69,0)</f>
        <v>0</v>
      </c>
      <c r="BS462">
        <f>IF(O70=55,P70,0)</f>
        <v>0</v>
      </c>
      <c r="BT462">
        <f>IF(O71=55,P71,0)</f>
        <v>0</v>
      </c>
      <c r="BU462">
        <f>IF(O72=55,P72,0)</f>
        <v>0</v>
      </c>
      <c r="BV462">
        <f>IF(O73=55,P73,0)</f>
        <v>0</v>
      </c>
      <c r="BW462">
        <f>IF(O74=55,P74,0)</f>
        <v>0</v>
      </c>
      <c r="BX462">
        <f>IF(O75=55,P75,0)</f>
        <v>0</v>
      </c>
      <c r="BY462">
        <f>IF(O76=55,P76,0)</f>
        <v>0</v>
      </c>
      <c r="BZ462">
        <f>IF(O77=55,P77,0)</f>
        <v>0</v>
      </c>
      <c r="CA462">
        <f>IF(O78=55,P78,0)</f>
        <v>0</v>
      </c>
      <c r="CB462">
        <f>IF(O79=55,P79,0)</f>
        <v>0</v>
      </c>
      <c r="CC462">
        <f>IF(O80=55,P80,0)</f>
        <v>0</v>
      </c>
      <c r="CD462">
        <f>IF(O81=55,P81,0)</f>
        <v>0</v>
      </c>
      <c r="CE462">
        <f>IF(O82=55,P82,0)</f>
        <v>0</v>
      </c>
      <c r="CF462">
        <f>IF(O83=55,P83,0)</f>
        <v>0</v>
      </c>
      <c r="CG462">
        <f>IF(O84=55,P84,0)</f>
        <v>0</v>
      </c>
      <c r="CH462">
        <f>IF(O85=55,P85,0)</f>
        <v>0</v>
      </c>
      <c r="CI462">
        <f>IF(O86=55,P86,0)</f>
        <v>0</v>
      </c>
      <c r="CJ462">
        <f>IF(O87=55,P87,0)</f>
        <v>0</v>
      </c>
      <c r="CK462">
        <f>IF(O88=55,P88,0)</f>
        <v>0</v>
      </c>
      <c r="CL462">
        <f>IF(O89=55,P89,0)</f>
        <v>0</v>
      </c>
      <c r="CM462">
        <f>IF(O90=55,P90,0)</f>
        <v>0</v>
      </c>
      <c r="CN462">
        <f>IF(O91=55,P91,0)</f>
        <v>0</v>
      </c>
      <c r="CO462">
        <f>IF(O92=55,P92,0)</f>
        <v>0</v>
      </c>
      <c r="CP462">
        <f>IF(O93=55,P93,0)</f>
        <v>0</v>
      </c>
      <c r="CQ462">
        <f>IF(O94=55,P94,0)</f>
        <v>0</v>
      </c>
      <c r="CR462">
        <f>IF(O95=55,P95,0)</f>
        <v>0</v>
      </c>
      <c r="CS462">
        <f>IF(O96=55,P96,0)</f>
        <v>0</v>
      </c>
      <c r="CT462">
        <f>IF(O97=55,P97,0)</f>
        <v>0</v>
      </c>
      <c r="CU462">
        <f>IF(O98=55,P98,0)</f>
        <v>0</v>
      </c>
      <c r="CV462">
        <f>IF(O99=55,P99,0)</f>
        <v>0</v>
      </c>
      <c r="CW462">
        <f>IF(O100=55,P100,0)</f>
        <v>0</v>
      </c>
      <c r="CX462">
        <f>IF(O101=55,P101,0)</f>
        <v>0</v>
      </c>
      <c r="CY462">
        <f>IF(O102=55,P102,0)</f>
        <v>0</v>
      </c>
      <c r="CZ462">
        <f>IF(O103=55,P103,0)</f>
        <v>0</v>
      </c>
      <c r="DA462">
        <f>IF(O104=55,P104,0)</f>
        <v>0</v>
      </c>
      <c r="DB462">
        <f>IF(O105=55,P105,0)</f>
        <v>0</v>
      </c>
      <c r="DC462">
        <f>IF(O106=55,P106,0)</f>
        <v>0</v>
      </c>
      <c r="DD462">
        <f>IF(O107=55,P107,0)</f>
        <v>0</v>
      </c>
      <c r="DE462">
        <f>IF(O108=55,P108,0)</f>
        <v>0</v>
      </c>
      <c r="DF462">
        <f>IF(O109=55,P109,0)</f>
        <v>0</v>
      </c>
      <c r="DG462">
        <f>IF(O110=55,P110,0)</f>
        <v>0</v>
      </c>
      <c r="DH462">
        <f>IF(O111=55,P111,0)</f>
        <v>0</v>
      </c>
      <c r="DI462">
        <f>IF(O112=55,P112,0)</f>
        <v>0</v>
      </c>
      <c r="DJ462">
        <f>IF(O113=55,P113,0)</f>
        <v>0</v>
      </c>
      <c r="DK462">
        <f>IF(O114=55,P114,0)</f>
        <v>0</v>
      </c>
      <c r="DL462">
        <f>IF(O115=55,P115,0)</f>
        <v>0</v>
      </c>
      <c r="DM462">
        <f>IF(O116=55,P116,0)</f>
        <v>0</v>
      </c>
      <c r="DN462">
        <f>IF(O117=55,P117,0)</f>
        <v>0</v>
      </c>
      <c r="DO462">
        <f>IF(O118=55,P118,0)</f>
        <v>0</v>
      </c>
      <c r="DP462">
        <f>IF(O119=55,P119,0)</f>
        <v>0</v>
      </c>
      <c r="DQ462">
        <f>IF(O120=55,P120,0)</f>
        <v>0</v>
      </c>
      <c r="DR462">
        <f>IF(O121=55,P121,0)</f>
        <v>0</v>
      </c>
      <c r="DS462">
        <f>IF(O122=55,P122,0)</f>
        <v>0</v>
      </c>
      <c r="DT462">
        <f>IF(O123=55,P123,0)</f>
        <v>0</v>
      </c>
      <c r="DU462">
        <f>IF(O124=55,P124,0)</f>
        <v>0</v>
      </c>
      <c r="DV462">
        <f>IF(O125=55,P125,0)</f>
        <v>0</v>
      </c>
      <c r="DW462">
        <f>IF(O126=55,P126,0)</f>
        <v>0</v>
      </c>
      <c r="DX462">
        <f>IF(O127=55,P127,0)</f>
        <v>0</v>
      </c>
      <c r="DY462">
        <f>IF(O128=55,P128,0)</f>
        <v>0</v>
      </c>
      <c r="DZ462" s="289">
        <f>SUM(B462:DY462)</f>
        <v>0</v>
      </c>
    </row>
    <row r="463" spans="1:130" ht="18" customHeight="1" hidden="1" thickBot="1" thickTop="1">
      <c r="A463" s="252" t="s">
        <v>124</v>
      </c>
      <c r="B463">
        <f>IF(O1=56,P1,0)</f>
        <v>0</v>
      </c>
      <c r="C463">
        <f>IF(O2=56,P2,0)</f>
        <v>0</v>
      </c>
      <c r="D463">
        <f>IF(O3=56,P3,0)</f>
        <v>0</v>
      </c>
      <c r="E463">
        <f>IF(O4=56,P4,0)</f>
        <v>0</v>
      </c>
      <c r="F463">
        <f>IF(O5=56,P5,0)</f>
        <v>0</v>
      </c>
      <c r="G463">
        <f>IF(O6=56,P6,0)</f>
        <v>0</v>
      </c>
      <c r="H463">
        <f>IF(O7=56,P7,0)</f>
        <v>0</v>
      </c>
      <c r="I463">
        <f>IF(O8=56,P8,0)</f>
        <v>0</v>
      </c>
      <c r="J463">
        <f>IF(O9=56,P9,0)</f>
        <v>0</v>
      </c>
      <c r="K463">
        <f>IF(O10=56,P10,0)</f>
        <v>0</v>
      </c>
      <c r="L463">
        <f>IF(O11=56,P11,0)</f>
        <v>0</v>
      </c>
      <c r="M463">
        <f>IF(O12=56,P12,0)</f>
        <v>0</v>
      </c>
      <c r="N463">
        <f>IF(O13=56,P13,0)</f>
        <v>0</v>
      </c>
      <c r="O463">
        <f>IF(O14=56,P14,0)</f>
        <v>0</v>
      </c>
      <c r="P463">
        <f>IF(O15=56,P15,0)</f>
        <v>0</v>
      </c>
      <c r="Q463">
        <f>IF(O16=56,P16,0)</f>
        <v>0</v>
      </c>
      <c r="R463">
        <f>IF(O17=56,P17,0)</f>
        <v>0</v>
      </c>
      <c r="S463">
        <f>IF(O18=56,P18,0)</f>
        <v>0</v>
      </c>
      <c r="T463">
        <f>IF(O19=56,P19,0)</f>
        <v>0</v>
      </c>
      <c r="U463">
        <f>IF(O20=56,P20,0)</f>
        <v>0</v>
      </c>
      <c r="V463">
        <f>IF(O21=56,P21,0)</f>
        <v>0</v>
      </c>
      <c r="W463">
        <f>IF(O22=56,P22,0)</f>
        <v>0</v>
      </c>
      <c r="X463">
        <f>IF(O23=56,P23,0)</f>
        <v>0</v>
      </c>
      <c r="Y463">
        <f>IF(O24=56,P24,0)</f>
        <v>0</v>
      </c>
      <c r="Z463">
        <f>IF(O25=56,P25,0)</f>
        <v>0</v>
      </c>
      <c r="AA463">
        <f>IF(O26=56,P26,0)</f>
        <v>0</v>
      </c>
      <c r="AB463">
        <f>IF(O27=56,P27,0)</f>
        <v>0</v>
      </c>
      <c r="AC463">
        <f>IF(O28=56,P28,0)</f>
        <v>0</v>
      </c>
      <c r="AD463">
        <f>IF(O29=56,P29,0)</f>
        <v>0</v>
      </c>
      <c r="AE463">
        <f>IF(O30=56,P30,0)</f>
        <v>0</v>
      </c>
      <c r="AF463">
        <f>IF(O31=56,P31,0)</f>
        <v>0</v>
      </c>
      <c r="AG463">
        <f>IF(O32=56,P32,0)</f>
        <v>0</v>
      </c>
      <c r="AH463">
        <f>IF(O33=56,P33,0)</f>
        <v>0</v>
      </c>
      <c r="AI463">
        <f>IF(O34=56,P34,0)</f>
        <v>0</v>
      </c>
      <c r="AJ463">
        <f>IF(O35=56,P35,0)</f>
        <v>0</v>
      </c>
      <c r="AK463">
        <f>IF(O36=56,P36,0)</f>
        <v>0</v>
      </c>
      <c r="AL463">
        <f>IF(O37=56,P37,0)</f>
        <v>0</v>
      </c>
      <c r="AM463">
        <f>IF(O38=56,P38,0)</f>
        <v>0</v>
      </c>
      <c r="AN463">
        <f>IF(O39=56,P39,0)</f>
        <v>0</v>
      </c>
      <c r="AO463">
        <f>IF(O40=56,P40,0)</f>
        <v>0</v>
      </c>
      <c r="AP463">
        <f>IF(O41=56,P41,0)</f>
        <v>0</v>
      </c>
      <c r="AQ463">
        <f>IF(O42=56,P42,0)</f>
        <v>0</v>
      </c>
      <c r="AR463">
        <f>IF(O43=56,P43,0)</f>
        <v>0</v>
      </c>
      <c r="AS463">
        <f>IF(O44=56,P44,0)</f>
        <v>0</v>
      </c>
      <c r="AT463">
        <f>IF(O45=56,P45,0)</f>
        <v>0</v>
      </c>
      <c r="AU463">
        <f>IF(O46=56,P46,0)</f>
        <v>0</v>
      </c>
      <c r="AV463">
        <f>IF(O47=56,P47,0)</f>
        <v>0</v>
      </c>
      <c r="AW463">
        <f>IF(O48=56,P48,0)</f>
        <v>0</v>
      </c>
      <c r="AX463">
        <f>IF(O49=56,P49,0)</f>
        <v>0</v>
      </c>
      <c r="AY463">
        <f>IF(O50=56,P50,0)</f>
        <v>0</v>
      </c>
      <c r="AZ463">
        <f>IF(O51=56,P51,0)</f>
        <v>0</v>
      </c>
      <c r="BA463">
        <f>IF(O52=56,P52,0)</f>
        <v>0</v>
      </c>
      <c r="BB463">
        <f>IF(O53=56,P53,0)</f>
        <v>0</v>
      </c>
      <c r="BC463">
        <f>IF(O54=56,P54,0)</f>
        <v>0</v>
      </c>
      <c r="BD463">
        <f>IF(O55=56,P55,0)</f>
        <v>0</v>
      </c>
      <c r="BE463">
        <f>IF(O56=56,P56,0)</f>
        <v>0</v>
      </c>
      <c r="BF463">
        <f>IF(O57=56,P57,0)</f>
        <v>0</v>
      </c>
      <c r="BG463">
        <f>IF(O58=56,P58,0)</f>
        <v>0</v>
      </c>
      <c r="BH463">
        <f>IF(O59=56,P59,0)</f>
        <v>0</v>
      </c>
      <c r="BI463">
        <f>IF(O60=56,P60,0)</f>
        <v>0</v>
      </c>
      <c r="BJ463">
        <f>IF(O61=56,P61,0)</f>
        <v>0</v>
      </c>
      <c r="BK463">
        <f>IF(O62=56,P62,0)</f>
        <v>0</v>
      </c>
      <c r="BL463">
        <f>IF(O63=56,P63,0)</f>
        <v>0</v>
      </c>
      <c r="BM463">
        <f>IF(O64=56,P64,0)</f>
        <v>0</v>
      </c>
      <c r="BN463">
        <f>IF(O65=56,P65,0)</f>
        <v>0</v>
      </c>
      <c r="BO463">
        <f>IF(O66=56,P66,0)</f>
        <v>0</v>
      </c>
      <c r="BP463">
        <f>IF(O67=56,P67,0)</f>
        <v>0</v>
      </c>
      <c r="BQ463">
        <f>IF(O68=56,P68,0)</f>
        <v>0</v>
      </c>
      <c r="BR463">
        <f>IF(O69=56,P69,0)</f>
        <v>0</v>
      </c>
      <c r="BS463">
        <f>IF(O70=56,P70,0)</f>
        <v>0</v>
      </c>
      <c r="BT463">
        <f>IF(O71=56,P71,0)</f>
        <v>0</v>
      </c>
      <c r="BU463">
        <f>IF(O72=56,P72,0)</f>
        <v>0</v>
      </c>
      <c r="BV463">
        <f>IF(O73=56,P73,0)</f>
        <v>0</v>
      </c>
      <c r="BW463">
        <f>IF(O74=56,P74,0)</f>
        <v>0</v>
      </c>
      <c r="BX463">
        <f>IF(O75=56,P75,0)</f>
        <v>0</v>
      </c>
      <c r="BY463">
        <f>IF(O76=56,P76,0)</f>
        <v>0</v>
      </c>
      <c r="BZ463">
        <f>IF(O77=56,P77,0)</f>
        <v>0</v>
      </c>
      <c r="CA463">
        <f>IF(O78=56,P78,0)</f>
        <v>0</v>
      </c>
      <c r="CB463">
        <f>IF(O79=56,P79,0)</f>
        <v>0</v>
      </c>
      <c r="CC463">
        <f>IF(O80=56,P80,0)</f>
        <v>0</v>
      </c>
      <c r="CD463">
        <f>IF(O81=56,P81,0)</f>
        <v>0</v>
      </c>
      <c r="CE463">
        <f>IF(O82=56,P82,0)</f>
        <v>0</v>
      </c>
      <c r="CF463">
        <f>IF(O83=56,P83,0)</f>
        <v>0</v>
      </c>
      <c r="CG463">
        <f>IF(O84=56,P84,0)</f>
        <v>0</v>
      </c>
      <c r="CH463">
        <f>IF(O85=56,P85,0)</f>
        <v>0</v>
      </c>
      <c r="CI463">
        <f>IF(O86=56,P86,0)</f>
        <v>0</v>
      </c>
      <c r="CJ463">
        <f>IF(O87=56,P87,0)</f>
        <v>0</v>
      </c>
      <c r="CK463">
        <f>IF(O88=56,P88,0)</f>
        <v>0</v>
      </c>
      <c r="CL463">
        <f>IF(O89=56,P89,0)</f>
        <v>0</v>
      </c>
      <c r="CM463">
        <f>IF(O90=56,P90,0)</f>
        <v>0</v>
      </c>
      <c r="CN463">
        <f>IF(O91=56,P91,0)</f>
        <v>0</v>
      </c>
      <c r="CO463">
        <f>IF(O92=56,P92,0)</f>
        <v>0</v>
      </c>
      <c r="CP463">
        <f>IF(O93=56,P93,0)</f>
        <v>0</v>
      </c>
      <c r="CQ463">
        <f>IF(O94=56,P94,0)</f>
        <v>0</v>
      </c>
      <c r="CR463">
        <f>IF(O95=56,P95,0)</f>
        <v>0</v>
      </c>
      <c r="CS463">
        <f>IF(O96=56,P96,0)</f>
        <v>0</v>
      </c>
      <c r="CT463">
        <f>IF(O97=56,P97,0)</f>
        <v>0</v>
      </c>
      <c r="CU463">
        <f>IF(O98=56,P98,0)</f>
        <v>0</v>
      </c>
      <c r="CV463">
        <f>IF(O99=56,P99,0)</f>
        <v>0</v>
      </c>
      <c r="CW463">
        <f>IF(O100=56,P100,0)</f>
        <v>0</v>
      </c>
      <c r="CX463">
        <f>IF(O101=56,P101,0)</f>
        <v>0</v>
      </c>
      <c r="CY463">
        <f>IF(O102=56,P102,0)</f>
        <v>0</v>
      </c>
      <c r="CZ463">
        <f>IF(O103=56,P103,0)</f>
        <v>0</v>
      </c>
      <c r="DA463">
        <f>IF(O104=56,P104,0)</f>
        <v>0</v>
      </c>
      <c r="DB463">
        <f>IF(O105=56,P105,0)</f>
        <v>0</v>
      </c>
      <c r="DC463">
        <f>IF(O106=56,P106,0)</f>
        <v>0</v>
      </c>
      <c r="DD463">
        <f>IF(O107=56,P107,0)</f>
        <v>0</v>
      </c>
      <c r="DE463">
        <f>IF(O108=56,P108,0)</f>
        <v>0</v>
      </c>
      <c r="DF463">
        <f>IF(O109=56,P109,0)</f>
        <v>0</v>
      </c>
      <c r="DG463">
        <f>IF(O110=56,P110,0)</f>
        <v>0</v>
      </c>
      <c r="DH463">
        <f>IF(O111=56,P111,0)</f>
        <v>0</v>
      </c>
      <c r="DI463">
        <f>IF(O112=56,P112,0)</f>
        <v>0</v>
      </c>
      <c r="DJ463">
        <f>IF(O113=56,P113,0)</f>
        <v>0</v>
      </c>
      <c r="DK463">
        <f>IF(O114=56,P114,0)</f>
        <v>0</v>
      </c>
      <c r="DL463">
        <f>IF(O115=56,P115,0)</f>
        <v>0</v>
      </c>
      <c r="DM463">
        <f>IF(O116=56,P116,0)</f>
        <v>0</v>
      </c>
      <c r="DN463">
        <f>IF(O117=56,P117,0)</f>
        <v>0</v>
      </c>
      <c r="DO463">
        <f>IF(O118=56,P118,0)</f>
        <v>0</v>
      </c>
      <c r="DP463">
        <f>IF(O119=56,P119,0)</f>
        <v>0</v>
      </c>
      <c r="DQ463">
        <f>IF(O120=56,P120,0)</f>
        <v>0</v>
      </c>
      <c r="DR463">
        <f>IF(O121=56,P121,0)</f>
        <v>0</v>
      </c>
      <c r="DS463">
        <f>IF(O122=56,P122,0)</f>
        <v>0</v>
      </c>
      <c r="DT463">
        <f>IF(O123=56,P123,0)</f>
        <v>0</v>
      </c>
      <c r="DU463">
        <f>IF(O124=56,P124,0)</f>
        <v>0</v>
      </c>
      <c r="DV463">
        <f>IF(O125=56,P125,0)</f>
        <v>0</v>
      </c>
      <c r="DW463">
        <f>IF(O126=56,P126,0)</f>
        <v>0</v>
      </c>
      <c r="DX463">
        <f>IF(O127=56,P127,0)</f>
        <v>0</v>
      </c>
      <c r="DY463">
        <f>IF(O128=56,P128,0)</f>
        <v>0</v>
      </c>
      <c r="DZ463" s="289">
        <f>SUM(B463:DY463)</f>
        <v>0</v>
      </c>
    </row>
    <row r="464" spans="1:130" ht="18" customHeight="1" hidden="1" thickBot="1" thickTop="1">
      <c r="A464" s="253" t="s">
        <v>145</v>
      </c>
      <c r="B464">
        <f>IF(O1=57,P1,0)</f>
        <v>0</v>
      </c>
      <c r="C464">
        <f>IF(O2=57,P2,0)</f>
        <v>0</v>
      </c>
      <c r="D464">
        <f>IF(O3=57,P3,0)</f>
        <v>0</v>
      </c>
      <c r="E464">
        <f>IF(O4=57,P4,0)</f>
        <v>0</v>
      </c>
      <c r="F464">
        <f>IF(O5=57,P5,0)</f>
        <v>0</v>
      </c>
      <c r="G464">
        <f>IF(O6=57,P6,0)</f>
        <v>0</v>
      </c>
      <c r="H464">
        <f>IF(O7=57,P7,0)</f>
        <v>0</v>
      </c>
      <c r="I464">
        <f>IF(O8=57,P8,0)</f>
        <v>0</v>
      </c>
      <c r="J464">
        <f>IF(O9=57,P9,0)</f>
        <v>0</v>
      </c>
      <c r="K464">
        <f>IF(O10=57,P10,0)</f>
        <v>0</v>
      </c>
      <c r="L464">
        <f>IF(O11=57,P11,0)</f>
        <v>0</v>
      </c>
      <c r="M464">
        <f>IF(O12=57,P12,0)</f>
        <v>0</v>
      </c>
      <c r="N464">
        <f>IF(O13=57,P13,0)</f>
        <v>0</v>
      </c>
      <c r="O464">
        <f>IF(O14=57,P14,0)</f>
        <v>0</v>
      </c>
      <c r="P464">
        <f>IF(O15=57,P15,0)</f>
        <v>0</v>
      </c>
      <c r="Q464">
        <f>IF(O16=57,P16,0)</f>
        <v>0</v>
      </c>
      <c r="R464">
        <f>IF(O17=57,P17,0)</f>
        <v>0</v>
      </c>
      <c r="S464">
        <f>IF(O18=57,P18,0)</f>
        <v>0</v>
      </c>
      <c r="T464">
        <f>IF(O19=57,P19,0)</f>
        <v>0</v>
      </c>
      <c r="U464">
        <f>IF(O20=57,P20,0)</f>
        <v>0</v>
      </c>
      <c r="V464">
        <f>IF(O21=57,P21,0)</f>
        <v>0</v>
      </c>
      <c r="W464">
        <f>IF(O22=57,P22,0)</f>
        <v>0</v>
      </c>
      <c r="X464">
        <f>IF(O23=57,P23,0)</f>
        <v>0</v>
      </c>
      <c r="Y464">
        <f>IF(O24=57,P24,0)</f>
        <v>0</v>
      </c>
      <c r="Z464">
        <f>IF(O25=57,P25,0)</f>
        <v>0</v>
      </c>
      <c r="AA464">
        <f>IF(O26=57,P26,0)</f>
        <v>0</v>
      </c>
      <c r="AB464">
        <f>IF(O27=57,P27,0)</f>
        <v>0</v>
      </c>
      <c r="AC464">
        <f>IF(O28=57,P28,0)</f>
        <v>0</v>
      </c>
      <c r="AD464">
        <f>IF(O29=57,P29,0)</f>
        <v>0</v>
      </c>
      <c r="AE464">
        <f>IF(O30=57,P30,0)</f>
        <v>0</v>
      </c>
      <c r="AF464">
        <f>IF(O31=57,P31,0)</f>
        <v>0</v>
      </c>
      <c r="AG464">
        <f>IF(O32=57,P32,0)</f>
        <v>0</v>
      </c>
      <c r="AH464">
        <f>IF(O33=57,P33,0)</f>
        <v>0</v>
      </c>
      <c r="AI464">
        <f>IF(O34=57,P34,0)</f>
        <v>0</v>
      </c>
      <c r="AJ464">
        <f>IF(O35=57,P35,0)</f>
        <v>0</v>
      </c>
      <c r="AK464">
        <f>IF(O36=57,P36,0)</f>
        <v>0</v>
      </c>
      <c r="AL464">
        <f>IF(O37=57,P37,0)</f>
        <v>0</v>
      </c>
      <c r="AM464">
        <f>IF(O38=57,P38,0)</f>
        <v>0</v>
      </c>
      <c r="AN464">
        <f>IF(O39=57,P39,0)</f>
        <v>0</v>
      </c>
      <c r="AO464">
        <f>IF(O40=57,P40,0)</f>
        <v>0</v>
      </c>
      <c r="AP464">
        <f>IF(O41=57,P41,0)</f>
        <v>0</v>
      </c>
      <c r="AQ464">
        <f>IF(O42=57,P42,0)</f>
        <v>0</v>
      </c>
      <c r="AR464">
        <f>IF(O43=57,P43,0)</f>
        <v>0</v>
      </c>
      <c r="AS464">
        <f>IF(O44=57,P44,0)</f>
        <v>0</v>
      </c>
      <c r="AT464">
        <f>IF(O45=57,P45,0)</f>
        <v>0</v>
      </c>
      <c r="AU464">
        <f>IF(O46=57,P46,0)</f>
        <v>0</v>
      </c>
      <c r="AV464">
        <f>IF(O47=57,P47,0)</f>
        <v>0</v>
      </c>
      <c r="AW464">
        <f>IF(O48=57,P48,0)</f>
        <v>0</v>
      </c>
      <c r="AX464">
        <f>IF(O49=57,P49,0)</f>
        <v>0</v>
      </c>
      <c r="AY464">
        <f>IF(O50=57,P50,0)</f>
        <v>0</v>
      </c>
      <c r="AZ464">
        <f>IF(O51=57,P51,0)</f>
        <v>0</v>
      </c>
      <c r="BA464">
        <f>IF(O52=57,P52,0)</f>
        <v>0</v>
      </c>
      <c r="BB464">
        <f>IF(O53=57,P53,0)</f>
        <v>0</v>
      </c>
      <c r="BC464">
        <f>IF(O54=57,P54,0)</f>
        <v>0</v>
      </c>
      <c r="BD464">
        <f>IF(O55=57,P55,0)</f>
        <v>0</v>
      </c>
      <c r="BE464">
        <f>IF(O56=57,P56,0)</f>
        <v>0</v>
      </c>
      <c r="BF464">
        <f>IF(O57=57,P57,0)</f>
        <v>0</v>
      </c>
      <c r="BG464">
        <f>IF(O58=57,P58,0)</f>
        <v>0</v>
      </c>
      <c r="BH464">
        <f>IF(O59=57,P59,0)</f>
        <v>0</v>
      </c>
      <c r="BI464">
        <f>IF(O60=57,P60,0)</f>
        <v>0</v>
      </c>
      <c r="BJ464">
        <f>IF(O61=57,P61,0)</f>
        <v>0</v>
      </c>
      <c r="BK464">
        <f>IF(O62=57,P62,0)</f>
        <v>0</v>
      </c>
      <c r="BL464">
        <f>IF(O63=57,P63,0)</f>
        <v>0</v>
      </c>
      <c r="BM464">
        <f>IF(O64=57,P64,0)</f>
        <v>0</v>
      </c>
      <c r="BN464">
        <f>IF(O65=57,P65,0)</f>
        <v>0</v>
      </c>
      <c r="BO464">
        <f>IF(O66=57,P66,0)</f>
        <v>0</v>
      </c>
      <c r="BP464">
        <f>IF(O67=57,P67,0)</f>
        <v>0</v>
      </c>
      <c r="BQ464">
        <f>IF(O68=57,P68,0)</f>
        <v>0</v>
      </c>
      <c r="BR464">
        <f>IF(O69=57,P69,0)</f>
        <v>0</v>
      </c>
      <c r="BS464">
        <f>IF(O70=57,P70,0)</f>
        <v>0</v>
      </c>
      <c r="BT464">
        <f>IF(O71=57,P71,0)</f>
        <v>0</v>
      </c>
      <c r="BU464">
        <f>IF(O72=57,P72,0)</f>
        <v>0</v>
      </c>
      <c r="BV464">
        <f>IF(O73=57,P73,0)</f>
        <v>0</v>
      </c>
      <c r="BW464">
        <f>IF(O74=57,P74,0)</f>
        <v>0</v>
      </c>
      <c r="BX464">
        <f>IF(O75=57,P75,0)</f>
        <v>0</v>
      </c>
      <c r="BY464">
        <f>IF(O76=57,P76,0)</f>
        <v>0</v>
      </c>
      <c r="BZ464">
        <f>IF(O77=57,P77,0)</f>
        <v>0</v>
      </c>
      <c r="CA464">
        <f>IF(O78=57,P78,0)</f>
        <v>0</v>
      </c>
      <c r="CB464">
        <f>IF(O79=57,P79,0)</f>
        <v>0</v>
      </c>
      <c r="CC464">
        <f>IF(O80=57,P80,0)</f>
        <v>0</v>
      </c>
      <c r="CD464">
        <f>IF(O81=57,P81,0)</f>
        <v>0</v>
      </c>
      <c r="CE464">
        <f>IF(O82=57,P82,0)</f>
        <v>0</v>
      </c>
      <c r="CF464">
        <f>IF(O83=57,P83,0)</f>
        <v>0</v>
      </c>
      <c r="CG464">
        <f>IF(O84=57,P84,0)</f>
        <v>0</v>
      </c>
      <c r="CH464">
        <f>IF(O85=57,P85,0)</f>
        <v>0</v>
      </c>
      <c r="CI464">
        <f>IF(O86=57,P86,0)</f>
        <v>0</v>
      </c>
      <c r="CJ464">
        <f>IF(O87=57,P87,0)</f>
        <v>0</v>
      </c>
      <c r="CK464">
        <f>IF(O88=57,P88,0)</f>
        <v>0</v>
      </c>
      <c r="CL464">
        <f>IF(O89=57,P89,0)</f>
        <v>0</v>
      </c>
      <c r="CM464">
        <f>IF(O90=57,P90,0)</f>
        <v>0</v>
      </c>
      <c r="CN464">
        <f>IF(O91=57,P91,0)</f>
        <v>0</v>
      </c>
      <c r="CO464">
        <f>IF(O92=57,P92,0)</f>
        <v>0</v>
      </c>
      <c r="CP464">
        <f>IF(O93=57,P93,0)</f>
        <v>0</v>
      </c>
      <c r="CQ464">
        <f>IF(O94=57,P94,0)</f>
        <v>0</v>
      </c>
      <c r="CR464">
        <f>IF(O95=57,P95,0)</f>
        <v>0</v>
      </c>
      <c r="CS464">
        <f>IF(O96=57,P96,0)</f>
        <v>0</v>
      </c>
      <c r="CT464">
        <f>IF(O97=57,P97,0)</f>
        <v>0</v>
      </c>
      <c r="CU464">
        <f>IF(O98=57,P98,0)</f>
        <v>0</v>
      </c>
      <c r="CV464">
        <f>IF(O99=57,P99,0)</f>
        <v>0</v>
      </c>
      <c r="CW464">
        <f>IF(O100=57,P100,0)</f>
        <v>0</v>
      </c>
      <c r="CX464">
        <f>IF(O101=57,P101,0)</f>
        <v>0</v>
      </c>
      <c r="CY464">
        <f>IF(O102=57,P102,0)</f>
        <v>0</v>
      </c>
      <c r="CZ464">
        <f>IF(O103=57,P103,0)</f>
        <v>0</v>
      </c>
      <c r="DA464">
        <f>IF(O104=57,P104,0)</f>
        <v>0</v>
      </c>
      <c r="DB464">
        <f>IF(O105=57,P105,0)</f>
        <v>0</v>
      </c>
      <c r="DC464">
        <f>IF(O106=57,P106,0)</f>
        <v>0</v>
      </c>
      <c r="DD464">
        <f>IF(O107=57,P107,0)</f>
        <v>0</v>
      </c>
      <c r="DE464">
        <f>IF(O108=57,P108,0)</f>
        <v>0</v>
      </c>
      <c r="DF464">
        <f>IF(O109=57,P109,0)</f>
        <v>0</v>
      </c>
      <c r="DG464">
        <f>IF(O110=57,P110,0)</f>
        <v>0</v>
      </c>
      <c r="DH464">
        <f>IF(O111=57,P111,0)</f>
        <v>0</v>
      </c>
      <c r="DI464">
        <f>IF(O112=57,P112,0)</f>
        <v>0</v>
      </c>
      <c r="DJ464">
        <f>IF(O113=57,P113,0)</f>
        <v>0</v>
      </c>
      <c r="DK464">
        <f>IF(O114=57,P114,0)</f>
        <v>0</v>
      </c>
      <c r="DL464">
        <f>IF(O115=57,P115,0)</f>
        <v>0</v>
      </c>
      <c r="DM464">
        <f>IF(O116=57,P116,0)</f>
        <v>0</v>
      </c>
      <c r="DN464">
        <f>IF(O117=57,P117,0)</f>
        <v>0</v>
      </c>
      <c r="DO464">
        <f>IF(O118=57,P118,0)</f>
        <v>0</v>
      </c>
      <c r="DP464">
        <f>IF(O119=57,P119,0)</f>
        <v>0</v>
      </c>
      <c r="DQ464">
        <f>IF(O120=57,P120,0)</f>
        <v>0</v>
      </c>
      <c r="DR464">
        <f>IF(O121=57,P121,0)</f>
        <v>0</v>
      </c>
      <c r="DS464">
        <f>IF(O122=57,P122,0)</f>
        <v>0</v>
      </c>
      <c r="DT464">
        <f>IF(O123=57,P123,0)</f>
        <v>0</v>
      </c>
      <c r="DU464">
        <f>IF(O124=57,P124,0)</f>
        <v>0</v>
      </c>
      <c r="DV464">
        <f>IF(O125=57,P125,0)</f>
        <v>0</v>
      </c>
      <c r="DW464">
        <f>IF(O126=57,P126,0)</f>
        <v>0</v>
      </c>
      <c r="DX464">
        <f>IF(O127=57,P127,0)</f>
        <v>0</v>
      </c>
      <c r="DY464">
        <f>IF(O128=57,P128,0)</f>
        <v>0</v>
      </c>
      <c r="DZ464" s="289">
        <f>SUM(B464:DY464)</f>
        <v>0</v>
      </c>
    </row>
    <row r="465" spans="1:130" ht="18" customHeight="1" hidden="1" thickBot="1" thickTop="1">
      <c r="A465" s="253" t="s">
        <v>285</v>
      </c>
      <c r="B465">
        <f>IF(O1=58,P1,0)</f>
        <v>0</v>
      </c>
      <c r="C465">
        <f>IF(O2=58,P2,0)</f>
        <v>0</v>
      </c>
      <c r="D465">
        <f>IF(O3=58,P3,0)</f>
        <v>0</v>
      </c>
      <c r="E465">
        <f>IF(O4=58,P4,0)</f>
        <v>0</v>
      </c>
      <c r="F465">
        <f>IF(O5=58,P5,0)</f>
        <v>0</v>
      </c>
      <c r="G465">
        <f>IF(O6=58,P6,0)</f>
        <v>0</v>
      </c>
      <c r="H465">
        <f>IF(O7=58,P7,0)</f>
        <v>0</v>
      </c>
      <c r="I465">
        <f>IF(O8=58,P8,0)</f>
        <v>0</v>
      </c>
      <c r="J465">
        <f>IF(O9=58,P9,0)</f>
        <v>0</v>
      </c>
      <c r="K465">
        <f>IF(O10=58,P10,0)</f>
        <v>0</v>
      </c>
      <c r="L465">
        <f>IF(O11=58,P11,0)</f>
        <v>0</v>
      </c>
      <c r="M465">
        <f>IF(O12=58,P12,0)</f>
        <v>0</v>
      </c>
      <c r="N465">
        <f>IF(O13=58,P13,0)</f>
        <v>0</v>
      </c>
      <c r="O465">
        <f>IF(O14=58,P14,0)</f>
        <v>0</v>
      </c>
      <c r="P465">
        <f>IF(O15=58,P15,0)</f>
        <v>0</v>
      </c>
      <c r="Q465">
        <f>IF(O16=58,P16,0)</f>
        <v>0</v>
      </c>
      <c r="R465">
        <f>IF(O17=58,P17,0)</f>
        <v>0</v>
      </c>
      <c r="S465">
        <f>IF(O18=58,P18,0)</f>
        <v>0</v>
      </c>
      <c r="T465">
        <f>IF(O19=58,P19,0)</f>
        <v>0</v>
      </c>
      <c r="U465">
        <f>IF(O20=58,P20,0)</f>
        <v>0</v>
      </c>
      <c r="V465">
        <f>IF(O21=58,P21,0)</f>
        <v>0</v>
      </c>
      <c r="W465">
        <f>IF(O22=58,P22,0)</f>
        <v>0</v>
      </c>
      <c r="X465">
        <f>IF(O23=58,P23,0)</f>
        <v>0</v>
      </c>
      <c r="Y465">
        <f>IF(O24=58,P24,0)</f>
        <v>0</v>
      </c>
      <c r="Z465">
        <f>IF(O25=58,P25,0)</f>
        <v>0</v>
      </c>
      <c r="AA465">
        <f>IF(O26=58,P26,0)</f>
        <v>0</v>
      </c>
      <c r="AB465">
        <f>IF(O27=58,P27,0)</f>
        <v>0</v>
      </c>
      <c r="AC465">
        <f>IF(O28=58,P28,0)</f>
        <v>0</v>
      </c>
      <c r="AD465">
        <f>IF(O29=58,P29,0)</f>
        <v>0</v>
      </c>
      <c r="AE465">
        <f>IF(O30=58,P30,0)</f>
        <v>0</v>
      </c>
      <c r="AF465">
        <f>IF(O31=58,P31,0)</f>
        <v>0</v>
      </c>
      <c r="AG465">
        <f>IF(O32=58,P32,0)</f>
        <v>0</v>
      </c>
      <c r="AH465">
        <f>IF(O33=58,P33,0)</f>
        <v>0</v>
      </c>
      <c r="AI465">
        <f>IF(O34=58,P34,0)</f>
        <v>0</v>
      </c>
      <c r="AJ465">
        <f>IF(O35=58,P35,0)</f>
        <v>0</v>
      </c>
      <c r="AK465">
        <f>IF(O36=58,P36,0)</f>
        <v>0</v>
      </c>
      <c r="AL465">
        <f>IF(O37=58,P37,0)</f>
        <v>0</v>
      </c>
      <c r="AM465">
        <f>IF(O38=58,P38,0)</f>
        <v>0</v>
      </c>
      <c r="AN465">
        <f>IF(O39=58,P39,0)</f>
        <v>0</v>
      </c>
      <c r="AO465">
        <f>IF(O40=58,P40,0)</f>
        <v>0</v>
      </c>
      <c r="AP465">
        <f>IF(O41=58,P41,0)</f>
        <v>0</v>
      </c>
      <c r="AQ465">
        <f>IF(O42=58,P42,0)</f>
        <v>0</v>
      </c>
      <c r="AR465">
        <f>IF(O43=58,P43,0)</f>
        <v>0</v>
      </c>
      <c r="AS465">
        <f>IF(O44=58,P44,0)</f>
        <v>0</v>
      </c>
      <c r="AT465">
        <f>IF(O45=58,P45,0)</f>
        <v>0</v>
      </c>
      <c r="AU465">
        <f>IF(O46=58,P46,0)</f>
        <v>0</v>
      </c>
      <c r="AV465">
        <f>IF(O47=58,P47,0)</f>
        <v>0</v>
      </c>
      <c r="AW465">
        <f>IF(O48=58,P48,0)</f>
        <v>0</v>
      </c>
      <c r="AX465">
        <f>IF(O49=58,P49,0)</f>
        <v>0</v>
      </c>
      <c r="AY465">
        <f>IF(O50=58,P50,0)</f>
        <v>0</v>
      </c>
      <c r="AZ465">
        <f>IF(O51=58,P51,0)</f>
        <v>0</v>
      </c>
      <c r="BA465">
        <f>IF(O52=58,P52,0)</f>
        <v>0</v>
      </c>
      <c r="BB465">
        <f>IF(O53=58,P53,0)</f>
        <v>0</v>
      </c>
      <c r="BC465">
        <f>IF(O54=58,P54,0)</f>
        <v>0</v>
      </c>
      <c r="BD465">
        <f>IF(O55=58,P55,0)</f>
        <v>0</v>
      </c>
      <c r="BE465">
        <f>IF(O56=58,P56,0)</f>
        <v>0</v>
      </c>
      <c r="BF465">
        <f>IF(O57=58,P57,0)</f>
        <v>0</v>
      </c>
      <c r="BG465">
        <f>IF(O58=58,P58,0)</f>
        <v>0</v>
      </c>
      <c r="BH465">
        <f>IF(O59=58,P59,0)</f>
        <v>0</v>
      </c>
      <c r="BI465">
        <f>IF(O60=58,P60,0)</f>
        <v>0</v>
      </c>
      <c r="BJ465">
        <f>IF(O61=58,P61,0)</f>
        <v>0</v>
      </c>
      <c r="BK465">
        <f>IF(O62=58,P62,0)</f>
        <v>0</v>
      </c>
      <c r="BL465">
        <f>IF(O63=58,P63,0)</f>
        <v>0</v>
      </c>
      <c r="BM465">
        <f>IF(O64=58,P64,0)</f>
        <v>0</v>
      </c>
      <c r="BN465">
        <f>IF(O65=58,P65,0)</f>
        <v>0</v>
      </c>
      <c r="BO465">
        <f>IF(O66=58,P66,0)</f>
        <v>0</v>
      </c>
      <c r="BP465">
        <f>IF(O67=58,P67,0)</f>
        <v>0</v>
      </c>
      <c r="BQ465">
        <f>IF(O68=58,P68,0)</f>
        <v>0</v>
      </c>
      <c r="BR465">
        <f>IF(O69=58,P69,0)</f>
        <v>0</v>
      </c>
      <c r="BS465">
        <f>IF(O70=58,P70,0)</f>
        <v>0</v>
      </c>
      <c r="BT465">
        <f>IF(O71=58,P71,0)</f>
        <v>0</v>
      </c>
      <c r="BU465">
        <f>IF(O72=58,P72,0)</f>
        <v>0</v>
      </c>
      <c r="BV465">
        <f>IF(O73=58,P73,0)</f>
        <v>0</v>
      </c>
      <c r="BW465">
        <f>IF(O74=58,P74,0)</f>
        <v>0</v>
      </c>
      <c r="BX465">
        <f>IF(O75=58,P75,0)</f>
        <v>0</v>
      </c>
      <c r="BY465">
        <f>IF(O76=58,P76,0)</f>
        <v>0</v>
      </c>
      <c r="BZ465">
        <f>IF(O77=58,P77,0)</f>
        <v>0</v>
      </c>
      <c r="CA465">
        <f>IF(O78=58,P78,0)</f>
        <v>0</v>
      </c>
      <c r="CB465">
        <f>IF(O79=58,P79,0)</f>
        <v>0</v>
      </c>
      <c r="CC465">
        <f>IF(O80=58,P80,0)</f>
        <v>0</v>
      </c>
      <c r="CD465">
        <f>IF(O81=58,P81,0)</f>
        <v>0</v>
      </c>
      <c r="CE465">
        <f>IF(O82=58,P82,0)</f>
        <v>0</v>
      </c>
      <c r="CF465">
        <f>IF(O83=58,P83,0)</f>
        <v>0</v>
      </c>
      <c r="CG465">
        <f>IF(O84=58,P84,0)</f>
        <v>0</v>
      </c>
      <c r="CH465">
        <f>IF(O85=58,P85,0)</f>
        <v>0</v>
      </c>
      <c r="CI465">
        <f>IF(O86=58,P86,0)</f>
        <v>0</v>
      </c>
      <c r="CJ465">
        <f>IF(O87=58,P87,0)</f>
        <v>0</v>
      </c>
      <c r="CK465">
        <f>IF(O88=58,P88,0)</f>
        <v>0</v>
      </c>
      <c r="CL465">
        <f>IF(O89=58,P89,0)</f>
        <v>0</v>
      </c>
      <c r="CM465">
        <f>IF(O90=58,P90,0)</f>
        <v>0</v>
      </c>
      <c r="CN465">
        <f>IF(O91=58,P91,0)</f>
        <v>0</v>
      </c>
      <c r="CO465">
        <f>IF(O92=58,P92,0)</f>
        <v>0</v>
      </c>
      <c r="CP465">
        <f>IF(O93=58,P93,0)</f>
        <v>0</v>
      </c>
      <c r="CQ465">
        <f>IF(O94=58,P94,0)</f>
        <v>0</v>
      </c>
      <c r="CR465">
        <f>IF(O95=58,P95,0)</f>
        <v>0</v>
      </c>
      <c r="CS465">
        <f>IF(O96=58,P96,0)</f>
        <v>0</v>
      </c>
      <c r="CT465">
        <f>IF(O97=58,P97,0)</f>
        <v>0</v>
      </c>
      <c r="CU465">
        <f>IF(O98=58,P98,0)</f>
        <v>0</v>
      </c>
      <c r="CV465">
        <f>IF(O99=58,P99,0)</f>
        <v>0</v>
      </c>
      <c r="CW465">
        <f>IF(O100=58,P100,0)</f>
        <v>0</v>
      </c>
      <c r="CX465">
        <f>IF(O101=58,P101,0)</f>
        <v>0</v>
      </c>
      <c r="CY465">
        <f>IF(O102=58,P102,0)</f>
        <v>0</v>
      </c>
      <c r="CZ465">
        <f>IF(O103=58,P103,0)</f>
        <v>0</v>
      </c>
      <c r="DA465">
        <f>IF(O104=58,P104,0)</f>
        <v>0</v>
      </c>
      <c r="DB465">
        <f>IF(O105=58,P105,0)</f>
        <v>0</v>
      </c>
      <c r="DC465">
        <f>IF(O106=58,P106,0)</f>
        <v>0</v>
      </c>
      <c r="DD465">
        <f>IF(O107=58,P107,0)</f>
        <v>0</v>
      </c>
      <c r="DE465">
        <f>IF(O108=58,P108,0)</f>
        <v>0</v>
      </c>
      <c r="DF465">
        <f>IF(O109=58,P109,0)</f>
        <v>0</v>
      </c>
      <c r="DG465">
        <f>IF(O110=58,P110,0)</f>
        <v>0</v>
      </c>
      <c r="DH465">
        <f>IF(O111=58,P111,0)</f>
        <v>0</v>
      </c>
      <c r="DI465">
        <f>IF(O112=58,P112,0)</f>
        <v>0</v>
      </c>
      <c r="DJ465">
        <f>IF(O113=58,P113,0)</f>
        <v>0</v>
      </c>
      <c r="DK465">
        <f>IF(O114=58,P114,0)</f>
        <v>0</v>
      </c>
      <c r="DL465">
        <f>IF(O115=58,P115,0)</f>
        <v>0</v>
      </c>
      <c r="DM465">
        <f>IF(O116=58,P116,0)</f>
        <v>0</v>
      </c>
      <c r="DN465">
        <f>IF(O117=58,P117,0)</f>
        <v>0</v>
      </c>
      <c r="DO465">
        <f>IF(O118=58,P118,0)</f>
        <v>0</v>
      </c>
      <c r="DP465">
        <f>IF(O119=58,P119,0)</f>
        <v>0</v>
      </c>
      <c r="DQ465">
        <f>IF(O120=58,P120,0)</f>
        <v>0</v>
      </c>
      <c r="DR465">
        <f>IF(O121=58,P121,0)</f>
        <v>0</v>
      </c>
      <c r="DS465">
        <f>IF(O122=58,P122,0)</f>
        <v>0</v>
      </c>
      <c r="DT465">
        <f>IF(O123=58,P123,0)</f>
        <v>0</v>
      </c>
      <c r="DU465">
        <f>IF(O124=58,P124,0)</f>
        <v>0</v>
      </c>
      <c r="DV465">
        <f>IF(O125=58,P125,0)</f>
        <v>0</v>
      </c>
      <c r="DW465">
        <f>IF(O126=58,P126,0)</f>
        <v>0</v>
      </c>
      <c r="DX465">
        <f>IF(O127=58,P127,0)</f>
        <v>0</v>
      </c>
      <c r="DY465">
        <f>IF(O128=58,P128,0)</f>
        <v>0</v>
      </c>
      <c r="DZ465" s="289">
        <f>SUM(B465:DY465)</f>
        <v>0</v>
      </c>
    </row>
    <row r="466" spans="1:130" ht="18" customHeight="1" hidden="1" thickBot="1" thickTop="1">
      <c r="A466" s="253" t="s">
        <v>286</v>
      </c>
      <c r="B466">
        <f>IF(O1=59,P1,0)</f>
        <v>0</v>
      </c>
      <c r="C466">
        <f>IF(O2=59,P2,0)</f>
        <v>0</v>
      </c>
      <c r="D466">
        <f>IF(O3=59,P3,0)</f>
        <v>0</v>
      </c>
      <c r="E466">
        <f>IF(O4=59,P4,0)</f>
        <v>0</v>
      </c>
      <c r="F466">
        <f>IF(O5=59,P5,0)</f>
        <v>0</v>
      </c>
      <c r="G466">
        <f>IF(O6=59,P6,0)</f>
        <v>0</v>
      </c>
      <c r="H466">
        <f>IF(O7=59,P7,0)</f>
        <v>0</v>
      </c>
      <c r="I466">
        <f>IF(O8=59,P8,0)</f>
        <v>0</v>
      </c>
      <c r="J466">
        <f>IF(O9=59,P9,0)</f>
        <v>0</v>
      </c>
      <c r="K466">
        <f>IF(O10=59,P10,0)</f>
        <v>0</v>
      </c>
      <c r="L466">
        <f>IF(O11=59,P11,0)</f>
        <v>0</v>
      </c>
      <c r="M466">
        <f>IF(O12=59,P12,0)</f>
        <v>0</v>
      </c>
      <c r="N466">
        <f>IF(O13=59,P13,0)</f>
        <v>0</v>
      </c>
      <c r="O466">
        <f>IF(O14=59,P14,0)</f>
        <v>0</v>
      </c>
      <c r="P466">
        <f>IF(O15=59,P15,0)</f>
        <v>0</v>
      </c>
      <c r="Q466">
        <f>IF(O16=59,P16,0)</f>
        <v>0</v>
      </c>
      <c r="R466">
        <f>IF(O17=59,P17,0)</f>
        <v>0</v>
      </c>
      <c r="S466">
        <f>IF(O18=59,P18,0)</f>
        <v>0</v>
      </c>
      <c r="T466">
        <f>IF(O19=59,P19,0)</f>
        <v>0</v>
      </c>
      <c r="U466">
        <f>IF(O20=59,P20,0)</f>
        <v>0</v>
      </c>
      <c r="V466">
        <f>IF(O21=59,P21,0)</f>
        <v>0</v>
      </c>
      <c r="W466">
        <f>IF(O22=59,P22,0)</f>
        <v>0</v>
      </c>
      <c r="X466">
        <f>IF(O23=59,P23,0)</f>
        <v>0</v>
      </c>
      <c r="Y466">
        <f>IF(O24=59,P24,0)</f>
        <v>0</v>
      </c>
      <c r="Z466">
        <f>IF(O25=59,P25,0)</f>
        <v>0</v>
      </c>
      <c r="AA466">
        <f>IF(O26=59,P26,0)</f>
        <v>0</v>
      </c>
      <c r="AB466">
        <f>IF(O27=59,P27,0)</f>
        <v>0</v>
      </c>
      <c r="AC466">
        <f>IF(O28=59,P28,0)</f>
        <v>0</v>
      </c>
      <c r="AD466">
        <f>IF(O29=59,P29,0)</f>
        <v>0</v>
      </c>
      <c r="AE466">
        <f>IF(O30=59,P30,0)</f>
        <v>0</v>
      </c>
      <c r="AF466">
        <f>IF(O31=59,P31,0)</f>
        <v>0</v>
      </c>
      <c r="AG466">
        <f>IF(O32=59,P32,0)</f>
        <v>0</v>
      </c>
      <c r="AH466">
        <f>IF(O33=59,P33,0)</f>
        <v>0</v>
      </c>
      <c r="AI466">
        <f>IF(O34=59,P34,0)</f>
        <v>0</v>
      </c>
      <c r="AJ466">
        <f>IF(O35=59,P35,0)</f>
        <v>0</v>
      </c>
      <c r="AK466">
        <f>IF(O36=59,P36,0)</f>
        <v>0</v>
      </c>
      <c r="AL466">
        <f>IF(O37=59,P37,0)</f>
        <v>0</v>
      </c>
      <c r="AM466">
        <f>IF(O38=59,P38,0)</f>
        <v>0</v>
      </c>
      <c r="AN466">
        <f>IF(O39=59,P39,0)</f>
        <v>0</v>
      </c>
      <c r="AO466">
        <f>IF(O40=59,P40,0)</f>
        <v>0</v>
      </c>
      <c r="AP466">
        <f>IF(O41=59,P41,0)</f>
        <v>0</v>
      </c>
      <c r="AQ466">
        <f>IF(O42=59,P42,0)</f>
        <v>0</v>
      </c>
      <c r="AR466">
        <f>IF(O43=59,P43,0)</f>
        <v>0</v>
      </c>
      <c r="AS466">
        <f>IF(O44=59,P44,0)</f>
        <v>0</v>
      </c>
      <c r="AT466">
        <f>IF(O45=59,P45,0)</f>
        <v>0</v>
      </c>
      <c r="AU466">
        <f>IF(O46=59,P46,0)</f>
        <v>0</v>
      </c>
      <c r="AV466">
        <f>IF(O47=59,P47,0)</f>
        <v>0</v>
      </c>
      <c r="AW466">
        <f>IF(O48=59,P48,0)</f>
        <v>0</v>
      </c>
      <c r="AX466">
        <f>IF(O49=59,P49,0)</f>
        <v>0</v>
      </c>
      <c r="AY466">
        <f>IF(O50=59,P50,0)</f>
        <v>0</v>
      </c>
      <c r="AZ466">
        <f>IF(O51=59,P51,0)</f>
        <v>0</v>
      </c>
      <c r="BA466">
        <f>IF(O52=59,P52,0)</f>
        <v>0</v>
      </c>
      <c r="BB466">
        <f>IF(O53=59,P53,0)</f>
        <v>0</v>
      </c>
      <c r="BC466">
        <f>IF(O54=59,P54,0)</f>
        <v>0</v>
      </c>
      <c r="BD466">
        <f>IF(O55=59,P55,0)</f>
        <v>0</v>
      </c>
      <c r="BE466">
        <f>IF(O56=59,P56,0)</f>
        <v>0</v>
      </c>
      <c r="BF466">
        <f>IF(O57=59,P57,0)</f>
        <v>0</v>
      </c>
      <c r="BG466">
        <f>IF(O58=59,P58,0)</f>
        <v>0</v>
      </c>
      <c r="BH466">
        <f>IF(O59=59,P59,0)</f>
        <v>0</v>
      </c>
      <c r="BI466">
        <f>IF(O60=59,P60,0)</f>
        <v>0</v>
      </c>
      <c r="BJ466">
        <f>IF(O61=59,P61,0)</f>
        <v>0</v>
      </c>
      <c r="BK466">
        <f>IF(O62=59,P62,0)</f>
        <v>0</v>
      </c>
      <c r="BL466">
        <f>IF(O63=59,P63,0)</f>
        <v>0</v>
      </c>
      <c r="BM466">
        <f>IF(O64=59,P64,0)</f>
        <v>0</v>
      </c>
      <c r="BN466">
        <f>IF(O65=59,P65,0)</f>
        <v>0</v>
      </c>
      <c r="BO466">
        <f>IF(O66=59,P66,0)</f>
        <v>0</v>
      </c>
      <c r="BP466">
        <f>IF(O67=59,P67,0)</f>
        <v>0</v>
      </c>
      <c r="BQ466">
        <f>IF(O68=59,P68,0)</f>
        <v>0</v>
      </c>
      <c r="BR466">
        <f>IF(O69=59,P69,0)</f>
        <v>0</v>
      </c>
      <c r="BS466">
        <f>IF(O70=59,P70,0)</f>
        <v>0</v>
      </c>
      <c r="BT466">
        <f>IF(O71=59,P71,0)</f>
        <v>0</v>
      </c>
      <c r="BU466">
        <f>IF(O72=59,P72,0)</f>
        <v>0</v>
      </c>
      <c r="BV466">
        <f>IF(O73=59,P73,0)</f>
        <v>0</v>
      </c>
      <c r="BW466">
        <f>IF(O74=59,P74,0)</f>
        <v>0</v>
      </c>
      <c r="BX466">
        <f>IF(O75=59,P75,0)</f>
        <v>0</v>
      </c>
      <c r="BY466">
        <f>IF(O76=59,P76,0)</f>
        <v>0</v>
      </c>
      <c r="BZ466">
        <f>IF(O77=59,P77,0)</f>
        <v>0</v>
      </c>
      <c r="CA466">
        <f>IF(O78=59,P78,0)</f>
        <v>0</v>
      </c>
      <c r="CB466">
        <f>IF(O79=59,P79,0)</f>
        <v>0</v>
      </c>
      <c r="CC466">
        <f>IF(O80=59,P80,0)</f>
        <v>0</v>
      </c>
      <c r="CD466">
        <f>IF(O81=59,P81,0)</f>
        <v>0</v>
      </c>
      <c r="CE466">
        <f>IF(O82=59,P82,0)</f>
        <v>0</v>
      </c>
      <c r="CF466">
        <f>IF(O83=59,P83,0)</f>
        <v>0</v>
      </c>
      <c r="CG466">
        <f>IF(O84=59,P84,0)</f>
        <v>0</v>
      </c>
      <c r="CH466">
        <f>IF(O85=59,P85,0)</f>
        <v>0</v>
      </c>
      <c r="CI466">
        <f>IF(O86=59,P86,0)</f>
        <v>0</v>
      </c>
      <c r="CJ466">
        <f>IF(O87=59,P87,0)</f>
        <v>0</v>
      </c>
      <c r="CK466">
        <f>IF(O88=59,P88,0)</f>
        <v>0</v>
      </c>
      <c r="CL466">
        <f>IF(O89=59,P89,0)</f>
        <v>0</v>
      </c>
      <c r="CM466">
        <f>IF(O90=59,P90,0)</f>
        <v>0</v>
      </c>
      <c r="CN466">
        <f>IF(O91=59,P91,0)</f>
        <v>0</v>
      </c>
      <c r="CO466">
        <f>IF(O92=59,P92,0)</f>
        <v>0</v>
      </c>
      <c r="CP466">
        <f>IF(O93=59,P93,0)</f>
        <v>0</v>
      </c>
      <c r="CQ466">
        <f>IF(O94=59,P94,0)</f>
        <v>0</v>
      </c>
      <c r="CR466">
        <f>IF(O95=59,P95,0)</f>
        <v>0</v>
      </c>
      <c r="CS466">
        <f>IF(O96=59,P96,0)</f>
        <v>0</v>
      </c>
      <c r="CT466">
        <f>IF(O97=59,P97,0)</f>
        <v>0</v>
      </c>
      <c r="CU466">
        <f>IF(O98=59,P98,0)</f>
        <v>0</v>
      </c>
      <c r="CV466">
        <f>IF(O99=59,P99,0)</f>
        <v>0</v>
      </c>
      <c r="CW466">
        <f>IF(O100=59,P100,0)</f>
        <v>0</v>
      </c>
      <c r="CX466">
        <f>IF(O101=59,P101,0)</f>
        <v>0</v>
      </c>
      <c r="CY466">
        <f>IF(O102=59,P102,0)</f>
        <v>0</v>
      </c>
      <c r="CZ466">
        <f>IF(O103=59,P103,0)</f>
        <v>0</v>
      </c>
      <c r="DA466">
        <f>IF(O104=59,P104,0)</f>
        <v>0</v>
      </c>
      <c r="DB466">
        <f>IF(O105=59,P105,0)</f>
        <v>0</v>
      </c>
      <c r="DC466">
        <f>IF(O106=59,P106,0)</f>
        <v>0</v>
      </c>
      <c r="DD466">
        <f>IF(O107=59,P107,0)</f>
        <v>0</v>
      </c>
      <c r="DE466">
        <f>IF(O108=59,P108,0)</f>
        <v>0</v>
      </c>
      <c r="DF466">
        <f>IF(O109=59,P109,0)</f>
        <v>0</v>
      </c>
      <c r="DG466">
        <f>IF(O110=59,P110,0)</f>
        <v>0</v>
      </c>
      <c r="DH466">
        <f>IF(O111=59,P111,0)</f>
        <v>0</v>
      </c>
      <c r="DI466">
        <f>IF(O112=59,P112,0)</f>
        <v>0</v>
      </c>
      <c r="DJ466">
        <f>IF(O113=59,P113,0)</f>
        <v>0</v>
      </c>
      <c r="DK466">
        <f>IF(O114=59,P114,0)</f>
        <v>0</v>
      </c>
      <c r="DL466">
        <f>IF(O115=59,P115,0)</f>
        <v>0</v>
      </c>
      <c r="DM466">
        <f>IF(O116=59,P116,0)</f>
        <v>0</v>
      </c>
      <c r="DN466">
        <f>IF(O117=59,P117,0)</f>
        <v>0</v>
      </c>
      <c r="DO466">
        <f>IF(O118=59,P118,0)</f>
        <v>0</v>
      </c>
      <c r="DP466">
        <f>IF(O119=59,P119,0)</f>
        <v>0</v>
      </c>
      <c r="DQ466">
        <f>IF(O120=59,P120,0)</f>
        <v>0</v>
      </c>
      <c r="DR466">
        <f>IF(O121=59,P121,0)</f>
        <v>0</v>
      </c>
      <c r="DS466">
        <f>IF(O122=59,P122,0)</f>
        <v>0</v>
      </c>
      <c r="DT466">
        <f>IF(O123=59,P123,0)</f>
        <v>0</v>
      </c>
      <c r="DU466">
        <f>IF(O124=59,P124,0)</f>
        <v>0</v>
      </c>
      <c r="DV466">
        <f>IF(O125=59,P125,0)</f>
        <v>0</v>
      </c>
      <c r="DW466">
        <f>IF(O126=59,P126,0)</f>
        <v>0</v>
      </c>
      <c r="DX466">
        <f>IF(O127=59,P127,0)</f>
        <v>0</v>
      </c>
      <c r="DY466">
        <f>IF(O128=59,P128,0)</f>
        <v>0</v>
      </c>
      <c r="DZ466" s="289">
        <f>SUM(B466:DY466)</f>
        <v>0</v>
      </c>
    </row>
    <row r="467" spans="1:130" ht="18" customHeight="1" hidden="1" thickBot="1" thickTop="1">
      <c r="A467" s="253" t="s">
        <v>106</v>
      </c>
      <c r="B467">
        <f>IF(O1=60,P1,0)</f>
        <v>0</v>
      </c>
      <c r="C467">
        <f>IF(O2=60,P2,0)</f>
        <v>0</v>
      </c>
      <c r="D467">
        <f>IF(O3=60,P3,0)</f>
        <v>0</v>
      </c>
      <c r="E467">
        <f>IF(O4=60,P4,0)</f>
        <v>0</v>
      </c>
      <c r="F467">
        <f>IF(O5=60,P5,0)</f>
        <v>0</v>
      </c>
      <c r="G467">
        <f>IF(O6=60,P6,0)</f>
        <v>0</v>
      </c>
      <c r="H467">
        <f>IF(O7=60,P7,0)</f>
        <v>0</v>
      </c>
      <c r="I467">
        <f>IF(O8=60,P8,0)</f>
        <v>0</v>
      </c>
      <c r="J467">
        <f>IF(O9=60,P9,0)</f>
        <v>0</v>
      </c>
      <c r="K467">
        <f>IF(O10=60,P10,0)</f>
        <v>0</v>
      </c>
      <c r="L467">
        <f>IF(O11=60,P11,0)</f>
        <v>0</v>
      </c>
      <c r="M467">
        <f>IF(O12=60,P12,0)</f>
        <v>0</v>
      </c>
      <c r="N467">
        <f>IF(O13=60,P13,0)</f>
        <v>0</v>
      </c>
      <c r="O467">
        <f>IF(O14=60,P14,0)</f>
        <v>0</v>
      </c>
      <c r="P467">
        <f>IF(O15=60,P15,0)</f>
        <v>0</v>
      </c>
      <c r="Q467">
        <f>IF(O16=60,P16,0)</f>
        <v>0</v>
      </c>
      <c r="R467">
        <f>IF(O17=60,P17,0)</f>
        <v>0</v>
      </c>
      <c r="S467">
        <f>IF(O18=60,P18,0)</f>
        <v>0</v>
      </c>
      <c r="T467">
        <f>IF(O19=60,P19,0)</f>
        <v>0</v>
      </c>
      <c r="U467">
        <f>IF(O20=60,P20,0)</f>
        <v>0</v>
      </c>
      <c r="V467">
        <f>IF(O21=60,P21,0)</f>
        <v>0</v>
      </c>
      <c r="W467">
        <f>IF(O22=60,P22,0)</f>
        <v>0</v>
      </c>
      <c r="X467">
        <f>IF(O23=60,P23,0)</f>
        <v>0</v>
      </c>
      <c r="Y467">
        <f>IF(O24=60,P24,0)</f>
        <v>0</v>
      </c>
      <c r="Z467">
        <f>IF(O25=60,P25,0)</f>
        <v>0</v>
      </c>
      <c r="AA467">
        <f>IF(O26=60,P26,0)</f>
        <v>0</v>
      </c>
      <c r="AB467">
        <f>IF(O27=60,P27,0)</f>
        <v>0</v>
      </c>
      <c r="AC467">
        <f>IF(O28=60,P28,0)</f>
        <v>0</v>
      </c>
      <c r="AD467">
        <f>IF(O29=60,P29,0)</f>
        <v>0</v>
      </c>
      <c r="AE467">
        <f>IF(O30=60,P30,0)</f>
        <v>0</v>
      </c>
      <c r="AF467">
        <f>IF(O31=60,P31,0)</f>
        <v>0</v>
      </c>
      <c r="AG467">
        <f>IF(O32=60,P32,0)</f>
        <v>0</v>
      </c>
      <c r="AH467">
        <f>IF(O33=60,P33,0)</f>
        <v>0</v>
      </c>
      <c r="AI467">
        <f>IF(O34=60,P34,0)</f>
        <v>0</v>
      </c>
      <c r="AJ467">
        <f>IF(O35=60,P35,0)</f>
        <v>0</v>
      </c>
      <c r="AK467">
        <f>IF(O36=60,P36,0)</f>
        <v>0</v>
      </c>
      <c r="AL467">
        <f>IF(O37=60,P37,0)</f>
        <v>0</v>
      </c>
      <c r="AM467">
        <f>IF(O38=60,P38,0)</f>
        <v>0</v>
      </c>
      <c r="AN467">
        <f>IF(O39=60,P39,0)</f>
        <v>0</v>
      </c>
      <c r="AO467">
        <f>IF(O40=60,P40,0)</f>
        <v>0</v>
      </c>
      <c r="AP467">
        <f>IF(O41=60,P41,0)</f>
        <v>0</v>
      </c>
      <c r="AQ467">
        <f>IF(O42=60,P42,0)</f>
        <v>0</v>
      </c>
      <c r="AR467">
        <f>IF(O43=60,P43,0)</f>
        <v>0</v>
      </c>
      <c r="AS467">
        <f>IF(O44=60,P44,0)</f>
        <v>0</v>
      </c>
      <c r="AT467">
        <f>IF(O45=60,P45,0)</f>
        <v>0</v>
      </c>
      <c r="AU467">
        <f>IF(O46=60,P46,0)</f>
        <v>0</v>
      </c>
      <c r="AV467">
        <f>IF(O47=60,P47,0)</f>
        <v>0</v>
      </c>
      <c r="AW467">
        <f>IF(O48=60,P48,0)</f>
        <v>0</v>
      </c>
      <c r="AX467">
        <f>IF(O49=60,P49,0)</f>
        <v>0</v>
      </c>
      <c r="AY467">
        <f>IF(O50=60,P50,0)</f>
        <v>0</v>
      </c>
      <c r="AZ467">
        <f>IF(O51=60,P51,0)</f>
        <v>0</v>
      </c>
      <c r="BA467">
        <f>IF(O52=60,P52,0)</f>
        <v>0</v>
      </c>
      <c r="BB467">
        <f>IF(O53=60,P53,0)</f>
        <v>0</v>
      </c>
      <c r="BC467">
        <f>IF(O54=60,P54,0)</f>
        <v>0</v>
      </c>
      <c r="BD467">
        <f>IF(O55=60,P55,0)</f>
        <v>0</v>
      </c>
      <c r="BE467">
        <f>IF(O56=60,P56,0)</f>
        <v>0</v>
      </c>
      <c r="BF467">
        <f>IF(O57=60,P57,0)</f>
        <v>0</v>
      </c>
      <c r="BG467">
        <f>IF(O58=60,P58,0)</f>
        <v>0</v>
      </c>
      <c r="BH467">
        <f>IF(O59=60,P59,0)</f>
        <v>0</v>
      </c>
      <c r="BI467">
        <f>IF(O60=60,P60,0)</f>
        <v>0</v>
      </c>
      <c r="BJ467">
        <f>IF(O61=60,P61,0)</f>
        <v>0</v>
      </c>
      <c r="BK467">
        <f>IF(O62=60,P62,0)</f>
        <v>0</v>
      </c>
      <c r="BL467">
        <f>IF(O63=60,P63,0)</f>
        <v>0</v>
      </c>
      <c r="BM467">
        <f>IF(O64=60,P64,0)</f>
        <v>0</v>
      </c>
      <c r="BN467">
        <f>IF(O65=60,P65,0)</f>
        <v>0</v>
      </c>
      <c r="BO467">
        <f>IF(O66=60,P66,0)</f>
        <v>0</v>
      </c>
      <c r="BP467">
        <f>IF(O67=60,P67,0)</f>
        <v>0</v>
      </c>
      <c r="BQ467">
        <f>IF(O68=60,P68,0)</f>
        <v>0</v>
      </c>
      <c r="BR467">
        <f>IF(O69=60,P69,0)</f>
        <v>0</v>
      </c>
      <c r="BS467">
        <f>IF(O70=60,P70,0)</f>
        <v>0</v>
      </c>
      <c r="BT467">
        <f>IF(O71=60,P71,0)</f>
        <v>0</v>
      </c>
      <c r="BU467">
        <f>IF(O72=60,P72,0)</f>
        <v>0</v>
      </c>
      <c r="BV467">
        <f>IF(O73=60,P73,0)</f>
        <v>0</v>
      </c>
      <c r="BW467">
        <f>IF(O74=60,P74,0)</f>
        <v>0</v>
      </c>
      <c r="BX467">
        <f>IF(O75=60,P75,0)</f>
        <v>0</v>
      </c>
      <c r="BY467">
        <f>IF(O76=60,P76,0)</f>
        <v>0</v>
      </c>
      <c r="BZ467">
        <f>IF(O77=60,P77,0)</f>
        <v>0</v>
      </c>
      <c r="CA467">
        <f>IF(O78=60,P78,0)</f>
        <v>0</v>
      </c>
      <c r="CB467">
        <f>IF(O79=60,P79,0)</f>
        <v>0</v>
      </c>
      <c r="CC467">
        <f>IF(O80=60,P80,0)</f>
        <v>0</v>
      </c>
      <c r="CD467">
        <f>IF(O81=60,P81,0)</f>
        <v>0</v>
      </c>
      <c r="CE467">
        <f>IF(O82=60,P82,0)</f>
        <v>0</v>
      </c>
      <c r="CF467">
        <f>IF(O83=60,P83,0)</f>
        <v>0</v>
      </c>
      <c r="CG467">
        <f>IF(O84=60,P84,0)</f>
        <v>0</v>
      </c>
      <c r="CH467">
        <f>IF(O85=60,P85,0)</f>
        <v>0</v>
      </c>
      <c r="CI467">
        <f>IF(O86=60,P86,0)</f>
        <v>0</v>
      </c>
      <c r="CJ467">
        <f>IF(O87=60,P87,0)</f>
        <v>0</v>
      </c>
      <c r="CK467">
        <f>IF(O88=60,P88,0)</f>
        <v>0</v>
      </c>
      <c r="CL467">
        <f>IF(O89=60,P89,0)</f>
        <v>0</v>
      </c>
      <c r="CM467">
        <f>IF(O90=60,P90,0)</f>
        <v>0</v>
      </c>
      <c r="CN467">
        <f>IF(O91=60,P91,0)</f>
        <v>0</v>
      </c>
      <c r="CO467">
        <f>IF(O92=60,P92,0)</f>
        <v>0</v>
      </c>
      <c r="CP467">
        <f>IF(O93=60,P93,0)</f>
        <v>0</v>
      </c>
      <c r="CQ467">
        <f>IF(O94=60,P94,0)</f>
        <v>0</v>
      </c>
      <c r="CR467">
        <f>IF(O95=60,P95,0)</f>
        <v>0</v>
      </c>
      <c r="CS467">
        <f>IF(O96=60,P96,0)</f>
        <v>0</v>
      </c>
      <c r="CT467">
        <f>IF(O97=60,P97,0)</f>
        <v>0</v>
      </c>
      <c r="CU467">
        <f>IF(O98=60,P98,0)</f>
        <v>0</v>
      </c>
      <c r="CV467">
        <f>IF(O99=60,P99,0)</f>
        <v>0</v>
      </c>
      <c r="CW467">
        <f>IF(O100=60,P100,0)</f>
        <v>0</v>
      </c>
      <c r="CX467">
        <f>IF(O101=60,P101,0)</f>
        <v>0</v>
      </c>
      <c r="CY467">
        <f>IF(O102=60,P102,0)</f>
        <v>0</v>
      </c>
      <c r="CZ467">
        <f>IF(O103=60,P103,0)</f>
        <v>0</v>
      </c>
      <c r="DA467">
        <f>IF(O104=60,P104,0)</f>
        <v>0</v>
      </c>
      <c r="DB467">
        <f>IF(O105=60,P105,0)</f>
        <v>0</v>
      </c>
      <c r="DC467">
        <f>IF(O106=60,P106,0)</f>
        <v>0</v>
      </c>
      <c r="DD467">
        <f>IF(O107=60,P107,0)</f>
        <v>0</v>
      </c>
      <c r="DE467">
        <f>IF(O108=60,P108,0)</f>
        <v>0</v>
      </c>
      <c r="DF467">
        <f>IF(O109=60,P109,0)</f>
        <v>0</v>
      </c>
      <c r="DG467">
        <f>IF(O110=60,P110,0)</f>
        <v>0</v>
      </c>
      <c r="DH467">
        <f>IF(O111=60,P111,0)</f>
        <v>0</v>
      </c>
      <c r="DI467">
        <f>IF(O112=60,P112,0)</f>
        <v>0</v>
      </c>
      <c r="DJ467">
        <f>IF(O113=60,P113,0)</f>
        <v>0</v>
      </c>
      <c r="DK467">
        <f>IF(O114=60,P114,0)</f>
        <v>0</v>
      </c>
      <c r="DL467">
        <f>IF(O115=60,P115,0)</f>
        <v>0</v>
      </c>
      <c r="DM467">
        <f>IF(O116=60,P116,0)</f>
        <v>0</v>
      </c>
      <c r="DN467">
        <f>IF(O117=60,P117,0)</f>
        <v>0</v>
      </c>
      <c r="DO467">
        <f>IF(O118=60,P118,0)</f>
        <v>0</v>
      </c>
      <c r="DP467">
        <f>IF(O119=60,P119,0)</f>
        <v>0</v>
      </c>
      <c r="DQ467">
        <f>IF(O120=60,P120,0)</f>
        <v>0</v>
      </c>
      <c r="DR467">
        <f>IF(O121=60,P121,0)</f>
        <v>0</v>
      </c>
      <c r="DS467">
        <f>IF(O122=60,P122,0)</f>
        <v>0</v>
      </c>
      <c r="DT467">
        <f>IF(O123=60,P123,0)</f>
        <v>0</v>
      </c>
      <c r="DU467">
        <f>IF(O124=60,P124,0)</f>
        <v>0</v>
      </c>
      <c r="DV467">
        <f>IF(O125=60,P125,0)</f>
        <v>0</v>
      </c>
      <c r="DW467">
        <f>IF(O126=60,P126,0)</f>
        <v>0</v>
      </c>
      <c r="DX467">
        <f>IF(O127=60,P127,0)</f>
        <v>0</v>
      </c>
      <c r="DY467">
        <f>IF(O128=60,P128,0)</f>
        <v>0</v>
      </c>
      <c r="DZ467" s="289">
        <f>SUM(B467:DY467)</f>
        <v>0</v>
      </c>
    </row>
    <row r="468" spans="1:130" ht="18" customHeight="1" hidden="1" thickBot="1" thickTop="1">
      <c r="A468" s="252" t="s">
        <v>126</v>
      </c>
      <c r="B468">
        <f>IF(O1=61,P1,0)</f>
        <v>0</v>
      </c>
      <c r="C468">
        <f>IF(O2=61,P2,0)</f>
        <v>0</v>
      </c>
      <c r="D468">
        <f>IF(O3=61,P3,0)</f>
        <v>0</v>
      </c>
      <c r="E468">
        <f>IF(O4=61,P4,0)</f>
        <v>0</v>
      </c>
      <c r="F468">
        <f>IF(O5=61,P5,0)</f>
        <v>0</v>
      </c>
      <c r="G468">
        <f>IF(O6=61,P6,0)</f>
        <v>0</v>
      </c>
      <c r="H468">
        <f>IF(O7=61,P7,0)</f>
        <v>0</v>
      </c>
      <c r="I468">
        <f>IF(O8=61,P8,0)</f>
        <v>0</v>
      </c>
      <c r="J468">
        <f>IF(O9=61,P9,0)</f>
        <v>0</v>
      </c>
      <c r="K468">
        <f>IF(O10=61,P10,0)</f>
        <v>0</v>
      </c>
      <c r="L468">
        <f>IF(O11=61,P11,0)</f>
        <v>0</v>
      </c>
      <c r="M468">
        <f>IF(O12=61,P12,0)</f>
        <v>0</v>
      </c>
      <c r="N468">
        <f>IF(O13=61,P13,0)</f>
        <v>0</v>
      </c>
      <c r="O468">
        <f>IF(O14=61,P14,0)</f>
        <v>0</v>
      </c>
      <c r="P468">
        <f>IF(O15=61,P15,0)</f>
        <v>0</v>
      </c>
      <c r="Q468">
        <f>IF(O16=61,P16,0)</f>
        <v>0</v>
      </c>
      <c r="R468">
        <f>IF(O17=61,P17,0)</f>
        <v>0</v>
      </c>
      <c r="S468">
        <f>IF(O18=61,P18,0)</f>
        <v>0</v>
      </c>
      <c r="T468">
        <f>IF(O19=61,P19,0)</f>
        <v>0</v>
      </c>
      <c r="U468">
        <f>IF(O20=61,P20,0)</f>
        <v>0</v>
      </c>
      <c r="V468">
        <f>IF(O21=61,P21,0)</f>
        <v>0</v>
      </c>
      <c r="W468">
        <f>IF(O22=61,P22,0)</f>
        <v>0</v>
      </c>
      <c r="X468">
        <f>IF(O23=61,P23,0)</f>
        <v>0</v>
      </c>
      <c r="Y468">
        <f>IF(O24=61,P24,0)</f>
        <v>0</v>
      </c>
      <c r="Z468">
        <f>IF(O25=61,P25,0)</f>
        <v>0</v>
      </c>
      <c r="AA468">
        <f>IF(O26=61,P26,0)</f>
        <v>0</v>
      </c>
      <c r="AB468">
        <f>IF(O27=61,P27,0)</f>
        <v>0</v>
      </c>
      <c r="AC468">
        <f>IF(O28=61,P28,0)</f>
        <v>0</v>
      </c>
      <c r="AD468">
        <f>IF(O29=61,P29,0)</f>
        <v>0</v>
      </c>
      <c r="AE468">
        <f>IF(O30=61,P30,0)</f>
        <v>0</v>
      </c>
      <c r="AF468">
        <f>IF(O31=61,P31,0)</f>
        <v>0</v>
      </c>
      <c r="AG468">
        <f>IF(O32=61,P32,0)</f>
        <v>0</v>
      </c>
      <c r="AH468">
        <f>IF(O33=61,P33,0)</f>
        <v>0</v>
      </c>
      <c r="AI468">
        <f>IF(O34=61,P34,0)</f>
        <v>0</v>
      </c>
      <c r="AJ468">
        <f>IF(O35=61,P35,0)</f>
        <v>0</v>
      </c>
      <c r="AK468">
        <f>IF(O36=61,P36,0)</f>
        <v>0</v>
      </c>
      <c r="AL468">
        <f>IF(O37=61,P37,0)</f>
        <v>0</v>
      </c>
      <c r="AM468">
        <f>IF(O38=61,P38,0)</f>
        <v>0</v>
      </c>
      <c r="AN468">
        <f>IF(O39=61,P39,0)</f>
        <v>0</v>
      </c>
      <c r="AO468">
        <f>IF(O40=61,P40,0)</f>
        <v>0</v>
      </c>
      <c r="AP468">
        <f>IF(O41=61,P41,0)</f>
        <v>0</v>
      </c>
      <c r="AQ468">
        <f>IF(O42=61,P42,0)</f>
        <v>0</v>
      </c>
      <c r="AR468">
        <f>IF(O43=61,P43,0)</f>
        <v>0</v>
      </c>
      <c r="AS468">
        <f>IF(O44=61,P44,0)</f>
        <v>0</v>
      </c>
      <c r="AT468">
        <f>IF(O45=61,P45,0)</f>
        <v>0</v>
      </c>
      <c r="AU468">
        <f>IF(O46=61,P46,0)</f>
        <v>0</v>
      </c>
      <c r="AV468">
        <f>IF(O47=61,P47,0)</f>
        <v>0</v>
      </c>
      <c r="AW468">
        <f>IF(O48=61,P48,0)</f>
        <v>0</v>
      </c>
      <c r="AX468">
        <f>IF(O49=61,P49,0)</f>
        <v>0</v>
      </c>
      <c r="AY468">
        <f>IF(O50=61,P50,0)</f>
        <v>0</v>
      </c>
      <c r="AZ468">
        <f>IF(O51=61,P51,0)</f>
        <v>0</v>
      </c>
      <c r="BA468">
        <f>IF(O52=61,P52,0)</f>
        <v>0</v>
      </c>
      <c r="BB468">
        <f>IF(O53=61,P53,0)</f>
        <v>0</v>
      </c>
      <c r="BC468">
        <f>IF(O54=61,P54,0)</f>
        <v>0</v>
      </c>
      <c r="BD468">
        <f>IF(O55=61,P55,0)</f>
        <v>0</v>
      </c>
      <c r="BE468">
        <f>IF(O56=61,P56,0)</f>
        <v>0</v>
      </c>
      <c r="BF468">
        <f>IF(O57=61,P57,0)</f>
        <v>0</v>
      </c>
      <c r="BG468">
        <f>IF(O58=61,P58,0)</f>
        <v>0</v>
      </c>
      <c r="BH468">
        <f>IF(O59=61,P59,0)</f>
        <v>0</v>
      </c>
      <c r="BI468">
        <f>IF(O60=61,P60,0)</f>
        <v>0</v>
      </c>
      <c r="BJ468">
        <f>IF(O61=61,P61,0)</f>
        <v>0</v>
      </c>
      <c r="BK468">
        <f>IF(O62=61,P62,0)</f>
        <v>0</v>
      </c>
      <c r="BL468">
        <f>IF(O63=61,P63,0)</f>
        <v>0</v>
      </c>
      <c r="BM468">
        <f>IF(O64=61,P64,0)</f>
        <v>0</v>
      </c>
      <c r="BN468">
        <f>IF(O65=61,P65,0)</f>
        <v>0</v>
      </c>
      <c r="BO468">
        <f>IF(O66=61,P66,0)</f>
        <v>0</v>
      </c>
      <c r="BP468">
        <f>IF(O67=61,P67,0)</f>
        <v>0</v>
      </c>
      <c r="BQ468">
        <f>IF(O68=61,P68,0)</f>
        <v>0</v>
      </c>
      <c r="BR468">
        <f>IF(O69=61,P69,0)</f>
        <v>0</v>
      </c>
      <c r="BS468">
        <f>IF(O70=61,P70,0)</f>
        <v>0</v>
      </c>
      <c r="BT468">
        <f>IF(O71=61,P71,0)</f>
        <v>0</v>
      </c>
      <c r="BU468">
        <f>IF(O72=61,P72,0)</f>
        <v>0</v>
      </c>
      <c r="BV468">
        <f>IF(O73=61,P73,0)</f>
        <v>0</v>
      </c>
      <c r="BW468">
        <f>IF(O74=61,P74,0)</f>
        <v>0</v>
      </c>
      <c r="BX468">
        <f>IF(O75=61,P75,0)</f>
        <v>0</v>
      </c>
      <c r="BY468">
        <f>IF(O76=61,P76,0)</f>
        <v>0</v>
      </c>
      <c r="BZ468">
        <f>IF(O77=61,P77,0)</f>
        <v>0</v>
      </c>
      <c r="CA468">
        <f>IF(O78=61,P78,0)</f>
        <v>0</v>
      </c>
      <c r="CB468">
        <f>IF(O79=61,P79,0)</f>
        <v>0</v>
      </c>
      <c r="CC468">
        <f>IF(O80=61,P80,0)</f>
        <v>0</v>
      </c>
      <c r="CD468">
        <f>IF(O81=61,P81,0)</f>
        <v>0</v>
      </c>
      <c r="CE468">
        <f>IF(O82=61,P82,0)</f>
        <v>0</v>
      </c>
      <c r="CF468">
        <f>IF(O83=61,P83,0)</f>
        <v>0</v>
      </c>
      <c r="CG468">
        <f>IF(O84=61,P84,0)</f>
        <v>0</v>
      </c>
      <c r="CH468">
        <f>IF(O85=61,P85,0)</f>
        <v>0</v>
      </c>
      <c r="CI468">
        <f>IF(O86=61,P86,0)</f>
        <v>0</v>
      </c>
      <c r="CJ468">
        <f>IF(O87=61,P87,0)</f>
        <v>0</v>
      </c>
      <c r="CK468">
        <f>IF(O88=61,P88,0)</f>
        <v>0</v>
      </c>
      <c r="CL468">
        <f>IF(O89=61,P89,0)</f>
        <v>0</v>
      </c>
      <c r="CM468">
        <f>IF(O90=61,P90,0)</f>
        <v>0</v>
      </c>
      <c r="CN468">
        <f>IF(O91=61,P91,0)</f>
        <v>0</v>
      </c>
      <c r="CO468">
        <f>IF(O92=61,P92,0)</f>
        <v>0</v>
      </c>
      <c r="CP468">
        <f>IF(O93=61,P93,0)</f>
        <v>0</v>
      </c>
      <c r="CQ468">
        <f>IF(O94=61,P94,0)</f>
        <v>0</v>
      </c>
      <c r="CR468">
        <f>IF(O95=61,P95,0)</f>
        <v>0</v>
      </c>
      <c r="CS468">
        <f>IF(O96=61,P96,0)</f>
        <v>0</v>
      </c>
      <c r="CT468">
        <f>IF(O97=61,P97,0)</f>
        <v>0</v>
      </c>
      <c r="CU468">
        <f>IF(O98=61,P98,0)</f>
        <v>0</v>
      </c>
      <c r="CV468">
        <f>IF(O99=61,P99,0)</f>
        <v>0</v>
      </c>
      <c r="CW468">
        <f>IF(O100=61,P100,0)</f>
        <v>0</v>
      </c>
      <c r="CX468">
        <f>IF(O101=61,P101,0)</f>
        <v>0</v>
      </c>
      <c r="CY468">
        <f>IF(O102=61,P102,0)</f>
        <v>0</v>
      </c>
      <c r="CZ468">
        <f>IF(O103=61,P103,0)</f>
        <v>0</v>
      </c>
      <c r="DA468">
        <f>IF(O104=61,P104,0)</f>
        <v>0</v>
      </c>
      <c r="DB468">
        <f>IF(O105=61,P105,0)</f>
        <v>0</v>
      </c>
      <c r="DC468">
        <f>IF(O106=61,P106,0)</f>
        <v>0</v>
      </c>
      <c r="DD468">
        <f>IF(O107=61,P107,0)</f>
        <v>0</v>
      </c>
      <c r="DE468">
        <f>IF(O108=61,P108,0)</f>
        <v>0</v>
      </c>
      <c r="DF468">
        <f>IF(O109=61,P109,0)</f>
        <v>0</v>
      </c>
      <c r="DG468">
        <f>IF(O110=61,P110,0)</f>
        <v>0</v>
      </c>
      <c r="DH468">
        <f>IF(O111=61,P111,0)</f>
        <v>0</v>
      </c>
      <c r="DI468">
        <f>IF(O112=61,P112,0)</f>
        <v>0</v>
      </c>
      <c r="DJ468">
        <f>IF(O113=61,P113,0)</f>
        <v>0</v>
      </c>
      <c r="DK468">
        <f>IF(O114=61,P114,0)</f>
        <v>0</v>
      </c>
      <c r="DL468">
        <f>IF(O115=61,P115,0)</f>
        <v>0</v>
      </c>
      <c r="DM468">
        <f>IF(O116=61,P116,0)</f>
        <v>0</v>
      </c>
      <c r="DN468">
        <f>IF(O117=61,P117,0)</f>
        <v>0</v>
      </c>
      <c r="DO468">
        <f>IF(O118=61,P118,0)</f>
        <v>0</v>
      </c>
      <c r="DP468">
        <f>IF(O119=61,P119,0)</f>
        <v>0</v>
      </c>
      <c r="DQ468">
        <f>IF(O120=61,P120,0)</f>
        <v>0</v>
      </c>
      <c r="DR468">
        <f>IF(O121=61,P121,0)</f>
        <v>0</v>
      </c>
      <c r="DS468">
        <f>IF(O122=61,P122,0)</f>
        <v>0</v>
      </c>
      <c r="DT468">
        <f>IF(O123=61,P123,0)</f>
        <v>0</v>
      </c>
      <c r="DU468">
        <f>IF(O124=61,P124,0)</f>
        <v>0</v>
      </c>
      <c r="DV468">
        <f>IF(O125=61,P125,0)</f>
        <v>0</v>
      </c>
      <c r="DW468">
        <f>IF(O126=61,P126,0)</f>
        <v>0</v>
      </c>
      <c r="DX468">
        <f>IF(O127=61,P127,0)</f>
        <v>0</v>
      </c>
      <c r="DY468">
        <f>IF(O128=61,P128,0)</f>
        <v>0</v>
      </c>
      <c r="DZ468" s="289">
        <f>SUM(B468:DY468)</f>
        <v>0</v>
      </c>
    </row>
    <row r="469" spans="1:130" ht="18" customHeight="1" hidden="1" thickBot="1" thickTop="1">
      <c r="A469" s="252" t="s">
        <v>123</v>
      </c>
      <c r="B469">
        <f>IF(O1=62,P1,0)</f>
        <v>0</v>
      </c>
      <c r="C469">
        <f>IF(O2=62,P2,0)</f>
        <v>0</v>
      </c>
      <c r="D469">
        <f>IF(O3=62,P3,0)</f>
        <v>0</v>
      </c>
      <c r="E469">
        <f>IF(O4=62,P4,0)</f>
        <v>0</v>
      </c>
      <c r="F469">
        <f>IF(O5=62,P5,0)</f>
        <v>0</v>
      </c>
      <c r="G469">
        <f>IF(O6=62,P6,0)</f>
        <v>0</v>
      </c>
      <c r="H469">
        <f>IF(O7=62,P7,0)</f>
        <v>0</v>
      </c>
      <c r="I469">
        <f>IF(O8=62,P8,0)</f>
        <v>0</v>
      </c>
      <c r="J469">
        <f>IF(O9=62,P9,0)</f>
        <v>0</v>
      </c>
      <c r="K469">
        <f>IF(O10=62,P10,0)</f>
        <v>0</v>
      </c>
      <c r="L469">
        <f>IF(O11=62,P11,0)</f>
        <v>0</v>
      </c>
      <c r="M469">
        <f>IF(O12=62,P12,0)</f>
        <v>0</v>
      </c>
      <c r="N469">
        <f>IF(O13=62,P13,0)</f>
        <v>0</v>
      </c>
      <c r="O469">
        <f>IF(O14=62,P14,0)</f>
        <v>0</v>
      </c>
      <c r="P469">
        <f>IF(O15=62,P15,0)</f>
        <v>0</v>
      </c>
      <c r="Q469">
        <f>IF(O16=62,P16,0)</f>
        <v>0</v>
      </c>
      <c r="R469">
        <f>IF(O17=62,P17,0)</f>
        <v>0</v>
      </c>
      <c r="S469">
        <f>IF(O18=62,P18,0)</f>
        <v>0</v>
      </c>
      <c r="T469">
        <f>IF(O19=62,P19,0)</f>
        <v>0</v>
      </c>
      <c r="U469">
        <f>IF(O20=62,P20,0)</f>
        <v>0</v>
      </c>
      <c r="V469">
        <f>IF(O21=62,P21,0)</f>
        <v>0</v>
      </c>
      <c r="W469">
        <f>IF(O22=62,P22,0)</f>
        <v>0</v>
      </c>
      <c r="X469">
        <f>IF(O23=62,P23,0)</f>
        <v>0</v>
      </c>
      <c r="Y469">
        <f>IF(O24=62,P24,0)</f>
        <v>0</v>
      </c>
      <c r="Z469">
        <f>IF(O25=62,P25,0)</f>
        <v>0</v>
      </c>
      <c r="AA469">
        <f>IF(O26=62,P26,0)</f>
        <v>0</v>
      </c>
      <c r="AB469">
        <f>IF(O27=62,P27,0)</f>
        <v>0</v>
      </c>
      <c r="AC469">
        <f>IF(O28=62,P28,0)</f>
        <v>0</v>
      </c>
      <c r="AD469">
        <f>IF(O29=62,P29,0)</f>
        <v>0</v>
      </c>
      <c r="AE469">
        <f>IF(O30=62,P30,0)</f>
        <v>0</v>
      </c>
      <c r="AF469">
        <f>IF(O31=62,P31,0)</f>
        <v>0</v>
      </c>
      <c r="AG469">
        <f>IF(O32=62,P32,0)</f>
        <v>0</v>
      </c>
      <c r="AH469">
        <f>IF(O33=62,P33,0)</f>
        <v>0</v>
      </c>
      <c r="AI469">
        <f>IF(O34=62,P34,0)</f>
        <v>0</v>
      </c>
      <c r="AJ469">
        <f>IF(O35=62,P35,0)</f>
        <v>0</v>
      </c>
      <c r="AK469">
        <f>IF(O36=62,P36,0)</f>
        <v>0</v>
      </c>
      <c r="AL469">
        <f>IF(O37=62,P37,0)</f>
        <v>0</v>
      </c>
      <c r="AM469">
        <f>IF(O38=62,P38,0)</f>
        <v>0</v>
      </c>
      <c r="AN469">
        <f>IF(O39=62,P39,0)</f>
        <v>0</v>
      </c>
      <c r="AO469">
        <f>IF(O40=62,P40,0)</f>
        <v>0</v>
      </c>
      <c r="AP469">
        <f>IF(O41=62,P41,0)</f>
        <v>0</v>
      </c>
      <c r="AQ469">
        <f>IF(O42=62,P42,0)</f>
        <v>0</v>
      </c>
      <c r="AR469">
        <f>IF(O43=62,P43,0)</f>
        <v>0</v>
      </c>
      <c r="AS469">
        <f>IF(O44=62,P44,0)</f>
        <v>0</v>
      </c>
      <c r="AT469">
        <f>IF(O45=62,P45,0)</f>
        <v>0</v>
      </c>
      <c r="AU469">
        <f>IF(O46=62,P46,0)</f>
        <v>0</v>
      </c>
      <c r="AV469">
        <f>IF(O47=62,P47,0)</f>
        <v>0</v>
      </c>
      <c r="AW469">
        <f>IF(O48=62,P48,0)</f>
        <v>0</v>
      </c>
      <c r="AX469">
        <f>IF(O49=62,P49,0)</f>
        <v>0</v>
      </c>
      <c r="AY469">
        <f>IF(O50=62,P50,0)</f>
        <v>0</v>
      </c>
      <c r="AZ469">
        <f>IF(O51=62,P51,0)</f>
        <v>0</v>
      </c>
      <c r="BA469">
        <f>IF(O52=62,P52,0)</f>
        <v>0</v>
      </c>
      <c r="BB469">
        <f>IF(O53=62,P53,0)</f>
        <v>0</v>
      </c>
      <c r="BC469">
        <f>IF(O54=62,P54,0)</f>
        <v>0</v>
      </c>
      <c r="BD469">
        <f>IF(O55=62,P55,0)</f>
        <v>0</v>
      </c>
      <c r="BE469">
        <f>IF(O56=62,P56,0)</f>
        <v>0</v>
      </c>
      <c r="BF469">
        <f>IF(O57=62,P57,0)</f>
        <v>0</v>
      </c>
      <c r="BG469">
        <f>IF(O58=62,P58,0)</f>
        <v>0</v>
      </c>
      <c r="BH469">
        <f>IF(O59=62,P59,0)</f>
        <v>0</v>
      </c>
      <c r="BI469">
        <f>IF(O60=62,P60,0)</f>
        <v>0</v>
      </c>
      <c r="BJ469">
        <f>IF(O61=62,P61,0)</f>
        <v>0</v>
      </c>
      <c r="BK469">
        <f>IF(O62=62,P62,0)</f>
        <v>0</v>
      </c>
      <c r="BL469">
        <f>IF(O63=62,P63,0)</f>
        <v>0</v>
      </c>
      <c r="BM469">
        <f>IF(O64=62,P64,0)</f>
        <v>0</v>
      </c>
      <c r="BN469">
        <f>IF(O65=62,P65,0)</f>
        <v>0</v>
      </c>
      <c r="BO469">
        <f>IF(O66=62,P66,0)</f>
        <v>0</v>
      </c>
      <c r="BP469">
        <f>IF(O67=62,P67,0)</f>
        <v>0</v>
      </c>
      <c r="BQ469">
        <f>IF(O68=62,P68,0)</f>
        <v>0</v>
      </c>
      <c r="BR469">
        <f>IF(O69=62,P69,0)</f>
        <v>0</v>
      </c>
      <c r="BS469">
        <f>IF(O70=62,P70,0)</f>
        <v>0</v>
      </c>
      <c r="BT469">
        <f>IF(O71=62,P71,0)</f>
        <v>0</v>
      </c>
      <c r="BU469">
        <f>IF(O72=62,P72,0)</f>
        <v>0</v>
      </c>
      <c r="BV469">
        <f>IF(O73=62,P73,0)</f>
        <v>0</v>
      </c>
      <c r="BW469">
        <f>IF(O74=62,P74,0)</f>
        <v>0</v>
      </c>
      <c r="BX469">
        <f>IF(O75=62,P75,0)</f>
        <v>0</v>
      </c>
      <c r="BY469">
        <f>IF(O76=62,P76,0)</f>
        <v>0</v>
      </c>
      <c r="BZ469">
        <f>IF(O77=62,P77,0)</f>
        <v>0</v>
      </c>
      <c r="CA469">
        <f>IF(O78=62,P78,0)</f>
        <v>0</v>
      </c>
      <c r="CB469">
        <f>IF(O79=62,P79,0)</f>
        <v>0</v>
      </c>
      <c r="CC469">
        <f>IF(O80=62,P80,0)</f>
        <v>0</v>
      </c>
      <c r="CD469">
        <f>IF(O81=62,P81,0)</f>
        <v>0</v>
      </c>
      <c r="CE469">
        <f>IF(O82=62,P82,0)</f>
        <v>0</v>
      </c>
      <c r="CF469">
        <f>IF(O83=62,P83,0)</f>
        <v>0</v>
      </c>
      <c r="CG469">
        <f>IF(O84=62,P84,0)</f>
        <v>0</v>
      </c>
      <c r="CH469">
        <f>IF(O85=62,P85,0)</f>
        <v>0</v>
      </c>
      <c r="CI469">
        <f>IF(O86=62,P86,0)</f>
        <v>0</v>
      </c>
      <c r="CJ469">
        <f>IF(O87=62,P87,0)</f>
        <v>0</v>
      </c>
      <c r="CK469">
        <f>IF(O88=62,P88,0)</f>
        <v>0</v>
      </c>
      <c r="CL469">
        <f>IF(O89=62,P89,0)</f>
        <v>0</v>
      </c>
      <c r="CM469">
        <f>IF(O90=62,P90,0)</f>
        <v>0</v>
      </c>
      <c r="CN469">
        <f>IF(O91=62,P91,0)</f>
        <v>0</v>
      </c>
      <c r="CO469">
        <f>IF(O92=62,P92,0)</f>
        <v>0</v>
      </c>
      <c r="CP469">
        <f>IF(O93=62,P93,0)</f>
        <v>0</v>
      </c>
      <c r="CQ469">
        <f>IF(O94=62,P94,0)</f>
        <v>0</v>
      </c>
      <c r="CR469">
        <f>IF(O95=62,P95,0)</f>
        <v>0</v>
      </c>
      <c r="CS469">
        <f>IF(O96=62,P96,0)</f>
        <v>0</v>
      </c>
      <c r="CT469">
        <f>IF(O97=62,P97,0)</f>
        <v>0</v>
      </c>
      <c r="CU469">
        <f>IF(O98=62,P98,0)</f>
        <v>0</v>
      </c>
      <c r="CV469">
        <f>IF(O99=62,P99,0)</f>
        <v>0</v>
      </c>
      <c r="CW469">
        <f>IF(O100=62,P100,0)</f>
        <v>0</v>
      </c>
      <c r="CX469">
        <f>IF(O101=62,P101,0)</f>
        <v>0</v>
      </c>
      <c r="CY469">
        <f>IF(O102=62,P102,0)</f>
        <v>0</v>
      </c>
      <c r="CZ469">
        <f>IF(O103=62,P103,0)</f>
        <v>0</v>
      </c>
      <c r="DA469">
        <f>IF(O104=62,P104,0)</f>
        <v>0</v>
      </c>
      <c r="DB469">
        <f>IF(O105=62,P105,0)</f>
        <v>0</v>
      </c>
      <c r="DC469">
        <f>IF(O106=62,P106,0)</f>
        <v>0</v>
      </c>
      <c r="DD469">
        <f>IF(O107=62,P107,0)</f>
        <v>0</v>
      </c>
      <c r="DE469">
        <f>IF(O108=62,P108,0)</f>
        <v>0</v>
      </c>
      <c r="DF469">
        <f>IF(O109=62,P109,0)</f>
        <v>0</v>
      </c>
      <c r="DG469">
        <f>IF(O110=62,P110,0)</f>
        <v>0</v>
      </c>
      <c r="DH469">
        <f>IF(O111=62,P111,0)</f>
        <v>0</v>
      </c>
      <c r="DI469">
        <f>IF(O112=62,P112,0)</f>
        <v>0</v>
      </c>
      <c r="DJ469">
        <f>IF(O113=62,P113,0)</f>
        <v>0</v>
      </c>
      <c r="DK469">
        <f>IF(O114=62,P114,0)</f>
        <v>0</v>
      </c>
      <c r="DL469">
        <f>IF(O115=62,P115,0)</f>
        <v>0</v>
      </c>
      <c r="DM469">
        <f>IF(O116=62,P116,0)</f>
        <v>0</v>
      </c>
      <c r="DN469">
        <f>IF(O117=62,P117,0)</f>
        <v>0</v>
      </c>
      <c r="DO469">
        <f>IF(O118=62,P118,0)</f>
        <v>0</v>
      </c>
      <c r="DP469">
        <f>IF(O119=62,P119,0)</f>
        <v>0</v>
      </c>
      <c r="DQ469">
        <f>IF(O120=62,P120,0)</f>
        <v>0</v>
      </c>
      <c r="DR469">
        <f>IF(O121=62,P121,0)</f>
        <v>0</v>
      </c>
      <c r="DS469">
        <f>IF(O122=62,P122,0)</f>
        <v>0</v>
      </c>
      <c r="DT469">
        <f>IF(O123=62,P123,0)</f>
        <v>0</v>
      </c>
      <c r="DU469">
        <f>IF(O124=62,P124,0)</f>
        <v>0</v>
      </c>
      <c r="DV469">
        <f>IF(O125=62,P125,0)</f>
        <v>0</v>
      </c>
      <c r="DW469">
        <f>IF(O126=62,P126,0)</f>
        <v>0</v>
      </c>
      <c r="DX469">
        <f>IF(O127=62,P127,0)</f>
        <v>0</v>
      </c>
      <c r="DY469">
        <f>IF(O128=62,P128,0)</f>
        <v>0</v>
      </c>
      <c r="DZ469" s="289">
        <f>SUM(B469:DY469)</f>
        <v>0</v>
      </c>
    </row>
    <row r="470" spans="1:130" ht="18" customHeight="1" hidden="1" thickBot="1" thickTop="1">
      <c r="A470" t="s">
        <v>289</v>
      </c>
      <c r="B470">
        <f>IF(O1=63,P1,0)</f>
        <v>0</v>
      </c>
      <c r="C470">
        <f>IF(O2=63,P2,0)</f>
        <v>0</v>
      </c>
      <c r="D470">
        <f>IF(O3=63,P3,0)</f>
        <v>0</v>
      </c>
      <c r="E470">
        <f>IF(O4=63,P4,0)</f>
        <v>0</v>
      </c>
      <c r="F470">
        <f>IF(O5=63,P5,0)</f>
        <v>0</v>
      </c>
      <c r="G470">
        <f>IF(O6=63,P6,0)</f>
        <v>0</v>
      </c>
      <c r="H470">
        <f>IF(O7=63,P7,0)</f>
        <v>0</v>
      </c>
      <c r="I470">
        <f>IF(O8=63,P8,0)</f>
        <v>0</v>
      </c>
      <c r="J470">
        <f>IF(O9=63,P9,0)</f>
        <v>0</v>
      </c>
      <c r="K470">
        <f>IF(O10=63,P10,0)</f>
        <v>0</v>
      </c>
      <c r="L470">
        <f>IF(O11=63,P11,0)</f>
        <v>0</v>
      </c>
      <c r="M470">
        <f>IF(O12=63,P12,0)</f>
        <v>0</v>
      </c>
      <c r="N470">
        <f>IF(O13=63,P13,0)</f>
        <v>0</v>
      </c>
      <c r="O470">
        <f>IF(O14=63,P14,0)</f>
        <v>0</v>
      </c>
      <c r="P470">
        <f>IF(O15=63,P15,0)</f>
        <v>0</v>
      </c>
      <c r="Q470">
        <f>IF(O16=63,P16,0)</f>
        <v>0</v>
      </c>
      <c r="R470">
        <f>IF(O17=63,P17,0)</f>
        <v>0</v>
      </c>
      <c r="S470">
        <f>IF(O18=63,P18,0)</f>
        <v>0</v>
      </c>
      <c r="T470">
        <f>IF(O19=63,P19,0)</f>
        <v>0</v>
      </c>
      <c r="U470">
        <f>IF(O20=63,P20,0)</f>
        <v>0</v>
      </c>
      <c r="V470">
        <f>IF(O21=63,P21,0)</f>
        <v>0</v>
      </c>
      <c r="W470">
        <f>IF(O22=63,P22,0)</f>
        <v>0</v>
      </c>
      <c r="X470">
        <f>IF(O23=63,P23,0)</f>
        <v>0</v>
      </c>
      <c r="Y470">
        <f>IF(O24=63,P24,0)</f>
        <v>0</v>
      </c>
      <c r="Z470">
        <f>IF(O25=63,P25,0)</f>
        <v>0</v>
      </c>
      <c r="AA470">
        <f>IF(O26=63,P26,0)</f>
        <v>0</v>
      </c>
      <c r="AB470">
        <f>IF(O27=63,P27,0)</f>
        <v>0</v>
      </c>
      <c r="AC470">
        <f>IF(O28=63,P28,0)</f>
        <v>0</v>
      </c>
      <c r="AD470">
        <f>IF(O29=63,P29,0)</f>
        <v>0</v>
      </c>
      <c r="AE470">
        <f>IF(O30=63,P30,0)</f>
        <v>0</v>
      </c>
      <c r="AF470">
        <f>IF(O31=63,P31,0)</f>
        <v>0</v>
      </c>
      <c r="AG470">
        <f>IF(O32=63,P32,0)</f>
        <v>0</v>
      </c>
      <c r="AH470">
        <f>IF(O33=63,P33,0)</f>
        <v>0</v>
      </c>
      <c r="AI470">
        <f>IF(O34=63,P34,0)</f>
        <v>0</v>
      </c>
      <c r="AJ470">
        <f>IF(O35=63,P35,0)</f>
        <v>0</v>
      </c>
      <c r="AK470">
        <f>IF(O36=63,P36,0)</f>
        <v>0</v>
      </c>
      <c r="AL470">
        <f>IF(O37=63,P37,0)</f>
        <v>0</v>
      </c>
      <c r="AM470">
        <f>IF(O38=63,P38,0)</f>
        <v>0</v>
      </c>
      <c r="AN470">
        <f>IF(O39=63,P39,0)</f>
        <v>0</v>
      </c>
      <c r="AO470">
        <f>IF(O40=63,P40,0)</f>
        <v>0</v>
      </c>
      <c r="AP470">
        <f>IF(O41=63,P41,0)</f>
        <v>0</v>
      </c>
      <c r="AQ470">
        <f>IF(O42=63,P42,0)</f>
        <v>0</v>
      </c>
      <c r="AR470">
        <f>IF(O43=63,P43,0)</f>
        <v>0</v>
      </c>
      <c r="AS470">
        <f>IF(O44=63,P44,0)</f>
        <v>0</v>
      </c>
      <c r="AT470">
        <f>IF(O45=63,P45,0)</f>
        <v>0</v>
      </c>
      <c r="AU470">
        <f>IF(O46=63,P46,0)</f>
        <v>0</v>
      </c>
      <c r="AV470">
        <f>IF(O47=63,P47,0)</f>
        <v>0</v>
      </c>
      <c r="AW470">
        <f>IF(O48=63,P48,0)</f>
        <v>0</v>
      </c>
      <c r="AX470">
        <f>IF(O49=63,P49,0)</f>
        <v>0</v>
      </c>
      <c r="AY470">
        <f>IF(O50=63,P50,0)</f>
        <v>0</v>
      </c>
      <c r="AZ470">
        <f>IF(O51=63,P51,0)</f>
        <v>0</v>
      </c>
      <c r="BA470">
        <f>IF(O52=63,P52,0)</f>
        <v>0</v>
      </c>
      <c r="BB470">
        <f>IF(O53=63,P53,0)</f>
        <v>0</v>
      </c>
      <c r="BC470">
        <f>IF(O54=63,P54,0)</f>
        <v>0</v>
      </c>
      <c r="BD470">
        <f>IF(O55=63,P55,0)</f>
        <v>0</v>
      </c>
      <c r="BE470">
        <f>IF(O56=63,P56,0)</f>
        <v>0</v>
      </c>
      <c r="BF470">
        <f>IF(O57=63,P57,0)</f>
        <v>0</v>
      </c>
      <c r="BG470">
        <f>IF(O58=63,P58,0)</f>
        <v>0</v>
      </c>
      <c r="BH470">
        <f>IF(O59=63,P59,0)</f>
        <v>0</v>
      </c>
      <c r="BI470">
        <f>IF(O60=63,P60,0)</f>
        <v>0</v>
      </c>
      <c r="BJ470">
        <f>IF(O61=63,P61,0)</f>
        <v>0</v>
      </c>
      <c r="BK470">
        <f>IF(O62=63,P62,0)</f>
        <v>0</v>
      </c>
      <c r="BL470">
        <f>IF(O63=63,P63,0)</f>
        <v>0</v>
      </c>
      <c r="BM470">
        <f>IF(O64=63,P64,0)</f>
        <v>0</v>
      </c>
      <c r="BN470">
        <f>IF(O65=63,P65,0)</f>
        <v>0</v>
      </c>
      <c r="BO470">
        <f>IF(O66=63,P66,0)</f>
        <v>0</v>
      </c>
      <c r="BP470">
        <f>IF(O67=63,P67,0)</f>
        <v>0</v>
      </c>
      <c r="BQ470">
        <f>IF(O68=63,P68,0)</f>
        <v>0</v>
      </c>
      <c r="BR470">
        <f>IF(O69=63,P69,0)</f>
        <v>0</v>
      </c>
      <c r="BS470">
        <f>IF(O70=63,P70,0)</f>
        <v>0</v>
      </c>
      <c r="BT470">
        <f>IF(O71=63,P71,0)</f>
        <v>0</v>
      </c>
      <c r="BU470">
        <f>IF(O72=63,P72,0)</f>
        <v>0</v>
      </c>
      <c r="BV470">
        <f>IF(O73=63,P73,0)</f>
        <v>0</v>
      </c>
      <c r="BW470">
        <f>IF(O74=63,P74,0)</f>
        <v>0</v>
      </c>
      <c r="BX470">
        <f>IF(O75=63,P75,0)</f>
        <v>0</v>
      </c>
      <c r="BY470">
        <f>IF(O76=63,P76,0)</f>
        <v>0</v>
      </c>
      <c r="BZ470">
        <f>IF(O77=63,P77,0)</f>
        <v>0</v>
      </c>
      <c r="CA470">
        <f>IF(O78=63,P78,0)</f>
        <v>0</v>
      </c>
      <c r="CB470">
        <f>IF(O79=63,P79,0)</f>
        <v>0</v>
      </c>
      <c r="CC470">
        <f>IF(O80=63,P80,0)</f>
        <v>0</v>
      </c>
      <c r="CD470">
        <f>IF(O81=63,P81,0)</f>
        <v>0</v>
      </c>
      <c r="CE470">
        <f>IF(O82=63,P82,0)</f>
        <v>0</v>
      </c>
      <c r="CF470">
        <f>IF(O83=63,P83,0)</f>
        <v>0</v>
      </c>
      <c r="CG470">
        <f>IF(O84=63,P84,0)</f>
        <v>0</v>
      </c>
      <c r="CH470">
        <f>IF(O85=63,P85,0)</f>
        <v>0</v>
      </c>
      <c r="CI470">
        <f>IF(O86=63,P86,0)</f>
        <v>0</v>
      </c>
      <c r="CJ470">
        <f>IF(O87=63,P87,0)</f>
        <v>0</v>
      </c>
      <c r="CK470">
        <f>IF(O88=63,P88,0)</f>
        <v>0</v>
      </c>
      <c r="CL470">
        <f>IF(O89=63,P89,0)</f>
        <v>0</v>
      </c>
      <c r="CM470">
        <f>IF(O90=63,P90,0)</f>
        <v>0</v>
      </c>
      <c r="CN470">
        <f>IF(O91=63,P91,0)</f>
        <v>0</v>
      </c>
      <c r="CO470">
        <f>IF(O92=63,P92,0)</f>
        <v>0</v>
      </c>
      <c r="CP470">
        <f>IF(O93=63,P93,0)</f>
        <v>0</v>
      </c>
      <c r="CQ470">
        <f>IF(O94=63,P94,0)</f>
        <v>0</v>
      </c>
      <c r="CR470">
        <f>IF(O95=63,P95,0)</f>
        <v>0</v>
      </c>
      <c r="CS470">
        <f>IF(O96=63,P96,0)</f>
        <v>0</v>
      </c>
      <c r="CT470">
        <f>IF(O97=63,P97,0)</f>
        <v>0</v>
      </c>
      <c r="CU470">
        <f>IF(O98=63,P98,0)</f>
        <v>0</v>
      </c>
      <c r="CV470">
        <f>IF(O99=63,P99,0)</f>
        <v>0</v>
      </c>
      <c r="CW470">
        <f>IF(O100=63,P100,0)</f>
        <v>0</v>
      </c>
      <c r="CX470">
        <f>IF(O101=63,P101,0)</f>
        <v>0</v>
      </c>
      <c r="CY470">
        <f>IF(O102=63,P102,0)</f>
        <v>0</v>
      </c>
      <c r="CZ470">
        <f>IF(O103=63,P103,0)</f>
        <v>0</v>
      </c>
      <c r="DA470">
        <f>IF(O104=63,P104,0)</f>
        <v>0</v>
      </c>
      <c r="DB470">
        <f>IF(O105=63,P105,0)</f>
        <v>0</v>
      </c>
      <c r="DC470">
        <f>IF(O106=63,P106,0)</f>
        <v>0</v>
      </c>
      <c r="DD470">
        <f>IF(O107=63,P107,0)</f>
        <v>0</v>
      </c>
      <c r="DE470">
        <f>IF(O108=63,P108,0)</f>
        <v>0</v>
      </c>
      <c r="DF470">
        <f>IF(O109=63,P109,0)</f>
        <v>0</v>
      </c>
      <c r="DG470">
        <f>IF(O110=63,P110,0)</f>
        <v>0</v>
      </c>
      <c r="DH470">
        <f>IF(O111=63,P111,0)</f>
        <v>0</v>
      </c>
      <c r="DI470">
        <f>IF(O112=63,P112,0)</f>
        <v>0</v>
      </c>
      <c r="DJ470">
        <f>IF(O113=63,P113,0)</f>
        <v>0</v>
      </c>
      <c r="DK470">
        <f>IF(O114=63,P114,0)</f>
        <v>0</v>
      </c>
      <c r="DL470">
        <f>IF(O115=63,P115,0)</f>
        <v>0</v>
      </c>
      <c r="DM470">
        <f>IF(O116=63,P116,0)</f>
        <v>0</v>
      </c>
      <c r="DN470">
        <f>IF(O117=63,P117,0)</f>
        <v>0</v>
      </c>
      <c r="DO470">
        <f>IF(O118=63,P118,0)</f>
        <v>0</v>
      </c>
      <c r="DP470">
        <f>IF(O119=63,P119,0)</f>
        <v>0</v>
      </c>
      <c r="DQ470">
        <f>IF(O120=63,P120,0)</f>
        <v>0</v>
      </c>
      <c r="DR470">
        <f>IF(O121=63,P121,0)</f>
        <v>0</v>
      </c>
      <c r="DS470">
        <f>IF(O122=63,P122,0)</f>
        <v>0</v>
      </c>
      <c r="DT470">
        <f>IF(O123=63,P123,0)</f>
        <v>0</v>
      </c>
      <c r="DU470">
        <f>IF(O124=63,P124,0)</f>
        <v>0</v>
      </c>
      <c r="DV470">
        <f>IF(O125=63,P125,0)</f>
        <v>0</v>
      </c>
      <c r="DW470">
        <f>IF(O126=63,P126,0)</f>
        <v>0</v>
      </c>
      <c r="DX470">
        <f>IF(O127=63,P127,0)</f>
        <v>0</v>
      </c>
      <c r="DY470">
        <f>IF(O128=63,P128,0)</f>
        <v>0</v>
      </c>
      <c r="DZ470" s="289">
        <f>SUM(B470:DY470)</f>
        <v>0</v>
      </c>
    </row>
    <row r="471" spans="1:130" ht="18" customHeight="1" hidden="1" thickBot="1" thickTop="1">
      <c r="A471" t="s">
        <v>297</v>
      </c>
      <c r="B471">
        <f>IF(O1=64,P1,0)</f>
        <v>0</v>
      </c>
      <c r="C471">
        <f>IF(O2=64,P2,0)</f>
        <v>0</v>
      </c>
      <c r="D471">
        <f>IF(O3=64,P3,0)</f>
        <v>0</v>
      </c>
      <c r="E471">
        <f>IF(O4=64,P4,0)</f>
        <v>0</v>
      </c>
      <c r="F471">
        <f>IF(O5=64,P5,0)</f>
        <v>0</v>
      </c>
      <c r="G471">
        <f>IF(O6=64,P6,0)</f>
        <v>0</v>
      </c>
      <c r="H471">
        <f>IF(O7=64,P7,0)</f>
        <v>0</v>
      </c>
      <c r="I471">
        <f>IF(O8=64,P8,0)</f>
        <v>0</v>
      </c>
      <c r="J471">
        <f>IF(O9=64,P9,0)</f>
        <v>0</v>
      </c>
      <c r="K471">
        <f>IF(O10=64,P10,0)</f>
        <v>0</v>
      </c>
      <c r="L471">
        <f>IF(O11=64,P11,0)</f>
        <v>0</v>
      </c>
      <c r="M471">
        <f>IF(O12=64,P12,0)</f>
        <v>0</v>
      </c>
      <c r="N471">
        <f>IF(O13=64,P13,0)</f>
        <v>0</v>
      </c>
      <c r="O471">
        <f>IF(O14=64,P14,0)</f>
        <v>0</v>
      </c>
      <c r="P471">
        <f>IF(O15=64,P15,0)</f>
        <v>0</v>
      </c>
      <c r="Q471">
        <f>IF(O16=64,P16,0)</f>
        <v>0</v>
      </c>
      <c r="R471">
        <f>IF(O17=64,P17,0)</f>
        <v>0</v>
      </c>
      <c r="S471">
        <f>IF(O18=64,P18,0)</f>
        <v>0</v>
      </c>
      <c r="T471">
        <f>IF(O19=64,P19,0)</f>
        <v>0</v>
      </c>
      <c r="U471">
        <f>IF(O20=64,P20,0)</f>
        <v>0</v>
      </c>
      <c r="V471">
        <f>IF(O21=64,P21,0)</f>
        <v>0</v>
      </c>
      <c r="W471">
        <f>IF(O22=64,P22,0)</f>
        <v>0</v>
      </c>
      <c r="X471">
        <f>IF(O23=64,P23,0)</f>
        <v>0</v>
      </c>
      <c r="Y471">
        <f>IF(O24=64,P24,0)</f>
        <v>0</v>
      </c>
      <c r="Z471">
        <f>IF(O25=64,P25,0)</f>
        <v>0</v>
      </c>
      <c r="AA471">
        <f>IF(O26=64,P26,0)</f>
        <v>0</v>
      </c>
      <c r="AB471">
        <f>IF(O27=64,P27,0)</f>
        <v>0</v>
      </c>
      <c r="AC471">
        <f>IF(O28=64,P28,0)</f>
        <v>0</v>
      </c>
      <c r="AD471">
        <f>IF(O29=64,P29,0)</f>
        <v>0</v>
      </c>
      <c r="AE471">
        <f>IF(O30=64,P30,0)</f>
        <v>0</v>
      </c>
      <c r="AF471">
        <f>IF(O31=64,P31,0)</f>
        <v>0</v>
      </c>
      <c r="AG471">
        <f>IF(O32=64,P32,0)</f>
        <v>0</v>
      </c>
      <c r="AH471">
        <f>IF(O33=64,P33,0)</f>
        <v>0</v>
      </c>
      <c r="AI471">
        <f>IF(O34=64,P34,0)</f>
        <v>0</v>
      </c>
      <c r="AJ471">
        <f>IF(O35=64,P35,0)</f>
        <v>0</v>
      </c>
      <c r="AK471">
        <f>IF(O36=64,P36,0)</f>
        <v>0</v>
      </c>
      <c r="AL471">
        <f>IF(O37=64,P37,0)</f>
        <v>0</v>
      </c>
      <c r="AM471">
        <f>IF(O38=64,P38,0)</f>
        <v>0</v>
      </c>
      <c r="AN471">
        <f>IF(O39=64,P39,0)</f>
        <v>0</v>
      </c>
      <c r="AO471">
        <f>IF(O40=64,P40,0)</f>
        <v>0</v>
      </c>
      <c r="AP471">
        <f>IF(O41=64,P41,0)</f>
        <v>0</v>
      </c>
      <c r="AQ471">
        <f>IF(O42=64,P42,0)</f>
        <v>0</v>
      </c>
      <c r="AR471">
        <f>IF(O43=64,P43,0)</f>
        <v>0</v>
      </c>
      <c r="AS471">
        <f>IF(O44=64,P44,0)</f>
        <v>0</v>
      </c>
      <c r="AT471">
        <f>IF(O45=64,P45,0)</f>
        <v>0</v>
      </c>
      <c r="AU471">
        <f>IF(O46=64,P46,0)</f>
        <v>0</v>
      </c>
      <c r="AV471">
        <f>IF(O47=64,P47,0)</f>
        <v>0</v>
      </c>
      <c r="AW471">
        <f>IF(O48=64,P48,0)</f>
        <v>0</v>
      </c>
      <c r="AX471">
        <f>IF(O49=64,P49,0)</f>
        <v>0</v>
      </c>
      <c r="AY471">
        <f>IF(O50=64,P50,0)</f>
        <v>0</v>
      </c>
      <c r="AZ471">
        <f>IF(O51=64,P51,0)</f>
        <v>0</v>
      </c>
      <c r="BA471">
        <f>IF(O52=64,P52,0)</f>
        <v>0</v>
      </c>
      <c r="BB471">
        <f>IF(O53=64,P53,0)</f>
        <v>0</v>
      </c>
      <c r="BC471">
        <f>IF(O54=64,P54,0)</f>
        <v>0</v>
      </c>
      <c r="BD471">
        <f>IF(O55=64,P55,0)</f>
        <v>0</v>
      </c>
      <c r="BE471">
        <f>IF(O56=64,P56,0)</f>
        <v>0</v>
      </c>
      <c r="BF471">
        <f>IF(O57=64,P57,0)</f>
        <v>0</v>
      </c>
      <c r="BG471">
        <f>IF(O58=64,P58,0)</f>
        <v>0</v>
      </c>
      <c r="BH471">
        <f>IF(O59=64,P59,0)</f>
        <v>0</v>
      </c>
      <c r="BI471">
        <f>IF(O60=64,P60,0)</f>
        <v>0</v>
      </c>
      <c r="BJ471">
        <f>IF(O61=64,P61,0)</f>
        <v>0</v>
      </c>
      <c r="BK471">
        <f>IF(O62=64,P62,0)</f>
        <v>0</v>
      </c>
      <c r="BL471">
        <f>IF(O63=64,P63,0)</f>
        <v>0</v>
      </c>
      <c r="BM471">
        <f>IF(O64=64,P64,0)</f>
        <v>0</v>
      </c>
      <c r="BN471">
        <f>IF(O65=64,P65,0)</f>
        <v>0</v>
      </c>
      <c r="BO471">
        <f>IF(O66=64,P66,0)</f>
        <v>0</v>
      </c>
      <c r="BP471">
        <f>IF(O67=64,P67,0)</f>
        <v>0</v>
      </c>
      <c r="BQ471">
        <f>IF(O68=64,P68,0)</f>
        <v>0</v>
      </c>
      <c r="BR471">
        <f>IF(O69=64,P69,0)</f>
        <v>0</v>
      </c>
      <c r="BS471">
        <f>IF(O70=64,P70,0)</f>
        <v>0</v>
      </c>
      <c r="BT471">
        <f>IF(O71=64,P71,0)</f>
        <v>0</v>
      </c>
      <c r="BU471">
        <f>IF(O72=64,P72,0)</f>
        <v>0</v>
      </c>
      <c r="BV471">
        <f>IF(O73=64,P73,0)</f>
        <v>0</v>
      </c>
      <c r="BW471">
        <f>IF(O74=64,P74,0)</f>
        <v>0</v>
      </c>
      <c r="BX471">
        <f>IF(O75=64,P75,0)</f>
        <v>0</v>
      </c>
      <c r="BY471">
        <f>IF(O76=64,P76,0)</f>
        <v>0</v>
      </c>
      <c r="BZ471">
        <f>IF(O77=64,P77,0)</f>
        <v>0</v>
      </c>
      <c r="CA471">
        <f>IF(O78=64,P78,0)</f>
        <v>0</v>
      </c>
      <c r="CB471">
        <f>IF(O79=64,P79,0)</f>
        <v>0</v>
      </c>
      <c r="CC471">
        <f>IF(O80=64,P80,0)</f>
        <v>0</v>
      </c>
      <c r="CD471">
        <f>IF(O81=64,P81,0)</f>
        <v>0</v>
      </c>
      <c r="CE471">
        <f>IF(O82=64,P82,0)</f>
        <v>0</v>
      </c>
      <c r="CF471">
        <f>IF(O83=64,P83,0)</f>
        <v>0</v>
      </c>
      <c r="CG471">
        <f>IF(O84=64,P84,0)</f>
        <v>0</v>
      </c>
      <c r="CH471">
        <f>IF(O85=64,P85,0)</f>
        <v>0</v>
      </c>
      <c r="CI471">
        <f>IF(O86=64,P86,0)</f>
        <v>0</v>
      </c>
      <c r="CJ471">
        <f>IF(O87=64,P87,0)</f>
        <v>0</v>
      </c>
      <c r="CK471">
        <f>IF(O88=64,P88,0)</f>
        <v>0</v>
      </c>
      <c r="CL471">
        <f>IF(O89=64,P89,0)</f>
        <v>0</v>
      </c>
      <c r="CM471">
        <f>IF(O90=64,P90,0)</f>
        <v>0</v>
      </c>
      <c r="CN471">
        <f>IF(O91=64,P91,0)</f>
        <v>0</v>
      </c>
      <c r="CO471">
        <f>IF(O92=64,P92,0)</f>
        <v>0</v>
      </c>
      <c r="CP471">
        <f>IF(O93=64,P93,0)</f>
        <v>0</v>
      </c>
      <c r="CQ471">
        <f>IF(O94=64,P94,0)</f>
        <v>0</v>
      </c>
      <c r="CR471">
        <f>IF(O95=64,P95,0)</f>
        <v>0</v>
      </c>
      <c r="CS471">
        <f>IF(O96=64,P96,0)</f>
        <v>0</v>
      </c>
      <c r="CT471">
        <f>IF(O97=64,P97,0)</f>
        <v>0</v>
      </c>
      <c r="CU471">
        <f>IF(O98=64,P98,0)</f>
        <v>0</v>
      </c>
      <c r="CV471">
        <f>IF(O99=64,P99,0)</f>
        <v>0</v>
      </c>
      <c r="CW471">
        <f>IF(O100=64,P100,0)</f>
        <v>0</v>
      </c>
      <c r="CX471">
        <f>IF(O101=64,P101,0)</f>
        <v>0</v>
      </c>
      <c r="CY471">
        <f>IF(O102=64,P102,0)</f>
        <v>0</v>
      </c>
      <c r="CZ471">
        <f>IF(O103=64,P103,0)</f>
        <v>0</v>
      </c>
      <c r="DA471">
        <f>IF(O104=64,P104,0)</f>
        <v>0</v>
      </c>
      <c r="DB471">
        <f>IF(O105=64,P105,0)</f>
        <v>0</v>
      </c>
      <c r="DC471">
        <f>IF(O106=64,P106,0)</f>
        <v>0</v>
      </c>
      <c r="DD471">
        <f>IF(O107=64,P107,0)</f>
        <v>0</v>
      </c>
      <c r="DE471">
        <f>IF(O108=64,P108,0)</f>
        <v>0</v>
      </c>
      <c r="DF471">
        <f>IF(O109=64,P109,0)</f>
        <v>0</v>
      </c>
      <c r="DG471">
        <f>IF(O110=64,P110,0)</f>
        <v>0</v>
      </c>
      <c r="DH471">
        <f>IF(O111=64,P111,0)</f>
        <v>0</v>
      </c>
      <c r="DI471">
        <f>IF(O112=64,P112,0)</f>
        <v>0</v>
      </c>
      <c r="DJ471">
        <f>IF(O113=64,P113,0)</f>
        <v>0</v>
      </c>
      <c r="DK471">
        <f>IF(O114=64,P114,0)</f>
        <v>0</v>
      </c>
      <c r="DL471">
        <f>IF(O115=64,P115,0)</f>
        <v>0</v>
      </c>
      <c r="DM471">
        <f>IF(O116=64,P116,0)</f>
        <v>0</v>
      </c>
      <c r="DN471">
        <f>IF(O117=64,P117,0)</f>
        <v>0</v>
      </c>
      <c r="DO471">
        <f>IF(O118=64,P118,0)</f>
        <v>0</v>
      </c>
      <c r="DP471">
        <f>IF(O119=64,P119,0)</f>
        <v>0</v>
      </c>
      <c r="DQ471">
        <f>IF(O120=64,P120,0)</f>
        <v>0</v>
      </c>
      <c r="DR471">
        <f>IF(O121=64,P121,0)</f>
        <v>0</v>
      </c>
      <c r="DS471">
        <f>IF(O122=64,P122,0)</f>
        <v>0</v>
      </c>
      <c r="DT471">
        <f>IF(O123=64,P123,0)</f>
        <v>0</v>
      </c>
      <c r="DU471">
        <f>IF(O124=64,P124,0)</f>
        <v>0</v>
      </c>
      <c r="DV471">
        <f>IF(O125=64,P125,0)</f>
        <v>0</v>
      </c>
      <c r="DW471">
        <f>IF(O126=64,P126,0)</f>
        <v>0</v>
      </c>
      <c r="DX471">
        <f>IF(O127=64,P127,0)</f>
        <v>0</v>
      </c>
      <c r="DY471">
        <f>IF(O128=64,P128,0)</f>
        <v>0</v>
      </c>
      <c r="DZ471" s="289">
        <f>SUM(B471:DY471)</f>
        <v>0</v>
      </c>
    </row>
    <row r="472" spans="1:130" ht="18" customHeight="1" hidden="1" thickBot="1" thickTop="1">
      <c r="A472" t="s">
        <v>298</v>
      </c>
      <c r="B472">
        <f>IF(O1=65,P1,0)</f>
        <v>0</v>
      </c>
      <c r="C472">
        <f>IF(O2=65,P2,0)</f>
        <v>0</v>
      </c>
      <c r="D472">
        <f>IF(O3=65,P3,0)</f>
        <v>0</v>
      </c>
      <c r="E472">
        <f>IF(O4=65,P4,0)</f>
        <v>0</v>
      </c>
      <c r="F472">
        <f>IF(O5=65,P5,0)</f>
        <v>0</v>
      </c>
      <c r="G472">
        <f>IF(O6=65,P6,0)</f>
        <v>0</v>
      </c>
      <c r="H472">
        <f>IF(O7=65,P7,0)</f>
        <v>0</v>
      </c>
      <c r="I472">
        <f>IF(O8=65,P8,0)</f>
        <v>0</v>
      </c>
      <c r="J472">
        <f>IF(O9=65,P9,0)</f>
        <v>0</v>
      </c>
      <c r="K472">
        <f>IF(O10=65,P10,0)</f>
        <v>0</v>
      </c>
      <c r="L472">
        <f>IF(O11=65,P11,0)</f>
        <v>0</v>
      </c>
      <c r="M472">
        <f>IF(O12=65,P12,0)</f>
        <v>0</v>
      </c>
      <c r="N472">
        <f>IF(O13=65,P13,0)</f>
        <v>0</v>
      </c>
      <c r="O472">
        <f>IF(O14=65,P14,0)</f>
        <v>0</v>
      </c>
      <c r="P472">
        <f>IF(O15=65,P15,0)</f>
        <v>0</v>
      </c>
      <c r="Q472">
        <f>IF(O16=65,P16,0)</f>
        <v>0</v>
      </c>
      <c r="R472">
        <f>IF(O17=65,P17,0)</f>
        <v>0</v>
      </c>
      <c r="S472">
        <f>IF(O18=65,P18,0)</f>
        <v>0</v>
      </c>
      <c r="T472">
        <f>IF(O19=65,P19,0)</f>
        <v>0</v>
      </c>
      <c r="U472">
        <f>IF(O20=65,P20,0)</f>
        <v>0</v>
      </c>
      <c r="V472">
        <f>IF(O21=65,P21,0)</f>
        <v>0</v>
      </c>
      <c r="W472">
        <f>IF(O22=65,P22,0)</f>
        <v>0</v>
      </c>
      <c r="X472">
        <f>IF(O23=65,P23,0)</f>
        <v>0</v>
      </c>
      <c r="Y472">
        <f>IF(O24=65,P24,0)</f>
        <v>0</v>
      </c>
      <c r="Z472">
        <f>IF(O25=65,P25,0)</f>
        <v>0</v>
      </c>
      <c r="AA472">
        <f>IF(O26=65,P26,0)</f>
        <v>0</v>
      </c>
      <c r="AB472">
        <f>IF(O27=65,P27,0)</f>
        <v>0</v>
      </c>
      <c r="AC472">
        <f>IF(O28=65,P28,0)</f>
        <v>0</v>
      </c>
      <c r="AD472">
        <f>IF(O29=65,P29,0)</f>
        <v>0</v>
      </c>
      <c r="AE472">
        <f>IF(O30=65,P30,0)</f>
        <v>0</v>
      </c>
      <c r="AF472">
        <f>IF(O31=65,P31,0)</f>
        <v>0</v>
      </c>
      <c r="AG472">
        <f>IF(O32=65,P32,0)</f>
        <v>0</v>
      </c>
      <c r="AH472">
        <f>IF(O33=65,P33,0)</f>
        <v>0</v>
      </c>
      <c r="AI472">
        <f>IF(O34=65,P34,0)</f>
        <v>0</v>
      </c>
      <c r="AJ472">
        <f>IF(O35=65,P35,0)</f>
        <v>0</v>
      </c>
      <c r="AK472">
        <f>IF(O36=65,P36,0)</f>
        <v>0</v>
      </c>
      <c r="AL472">
        <f>IF(O37=65,P37,0)</f>
        <v>0</v>
      </c>
      <c r="AM472">
        <f>IF(O38=65,P38,0)</f>
        <v>0</v>
      </c>
      <c r="AN472">
        <f>IF(O39=65,P39,0)</f>
        <v>0</v>
      </c>
      <c r="AO472">
        <f>IF(O40=65,P40,0)</f>
        <v>0</v>
      </c>
      <c r="AP472">
        <f>IF(O41=65,P41,0)</f>
        <v>0</v>
      </c>
      <c r="AQ472">
        <f>IF(O42=65,P42,0)</f>
        <v>0</v>
      </c>
      <c r="AR472">
        <f>IF(O43=65,P43,0)</f>
        <v>0</v>
      </c>
      <c r="AS472">
        <f>IF(O44=65,P44,0)</f>
        <v>0</v>
      </c>
      <c r="AT472">
        <f>IF(O45=65,P45,0)</f>
        <v>0</v>
      </c>
      <c r="AU472">
        <f>IF(O46=65,P46,0)</f>
        <v>0</v>
      </c>
      <c r="AV472">
        <f>IF(O47=65,P47,0)</f>
        <v>0</v>
      </c>
      <c r="AW472">
        <f>IF(O48=65,P48,0)</f>
        <v>0</v>
      </c>
      <c r="AX472">
        <f>IF(O49=65,P49,0)</f>
        <v>0</v>
      </c>
      <c r="AY472">
        <f>IF(O50=65,P50,0)</f>
        <v>0</v>
      </c>
      <c r="AZ472">
        <f>IF(O51=65,P51,0)</f>
        <v>0</v>
      </c>
      <c r="BA472">
        <f>IF(O52=65,P52,0)</f>
        <v>0</v>
      </c>
      <c r="BB472">
        <f>IF(O53=65,P53,0)</f>
        <v>0</v>
      </c>
      <c r="BC472">
        <f>IF(O54=65,P54,0)</f>
        <v>0</v>
      </c>
      <c r="BD472">
        <f>IF(O55=65,P55,0)</f>
        <v>0</v>
      </c>
      <c r="BE472">
        <f>IF(O56=65,P56,0)</f>
        <v>0</v>
      </c>
      <c r="BF472">
        <f>IF(O57=65,P57,0)</f>
        <v>0</v>
      </c>
      <c r="BG472">
        <f>IF(O58=65,P58,0)</f>
        <v>0</v>
      </c>
      <c r="BH472">
        <f>IF(O59=65,P59,0)</f>
        <v>0</v>
      </c>
      <c r="BI472">
        <f>IF(O60=65,P60,0)</f>
        <v>0</v>
      </c>
      <c r="BJ472">
        <f>IF(O61=65,P61,0)</f>
        <v>0</v>
      </c>
      <c r="BK472">
        <f>IF(O62=65,P62,0)</f>
        <v>0</v>
      </c>
      <c r="BL472">
        <f>IF(O63=65,P63,0)</f>
        <v>0</v>
      </c>
      <c r="BM472">
        <f>IF(O64=65,P64,0)</f>
        <v>0</v>
      </c>
      <c r="BN472">
        <f>IF(O65=65,P65,0)</f>
        <v>0</v>
      </c>
      <c r="BO472">
        <f>IF(O66=65,P66,0)</f>
        <v>0</v>
      </c>
      <c r="BP472">
        <f>IF(O67=65,P67,0)</f>
        <v>0</v>
      </c>
      <c r="BQ472">
        <f>IF(O68=65,P68,0)</f>
        <v>0</v>
      </c>
      <c r="BR472">
        <f>IF(O69=65,P69,0)</f>
        <v>0</v>
      </c>
      <c r="BS472">
        <f>IF(O70=65,P70,0)</f>
        <v>0</v>
      </c>
      <c r="BT472">
        <f>IF(O71=65,P71,0)</f>
        <v>0</v>
      </c>
      <c r="BU472">
        <f>IF(O72=65,P72,0)</f>
        <v>0</v>
      </c>
      <c r="BV472">
        <f>IF(O73=65,P73,0)</f>
        <v>0</v>
      </c>
      <c r="BW472">
        <f>IF(O74=65,P74,0)</f>
        <v>0</v>
      </c>
      <c r="BX472">
        <f>IF(O75=65,P75,0)</f>
        <v>0</v>
      </c>
      <c r="BY472">
        <f>IF(O76=65,P76,0)</f>
        <v>0</v>
      </c>
      <c r="BZ472">
        <f>IF(O77=65,P77,0)</f>
        <v>0</v>
      </c>
      <c r="CA472">
        <f>IF(O78=65,P78,0)</f>
        <v>0</v>
      </c>
      <c r="CB472">
        <f>IF(O79=65,P79,0)</f>
        <v>0</v>
      </c>
      <c r="CC472">
        <f>IF(O80=65,P80,0)</f>
        <v>0</v>
      </c>
      <c r="CD472">
        <f>IF(O81=65,P81,0)</f>
        <v>0</v>
      </c>
      <c r="CE472">
        <f>IF(O82=65,P82,0)</f>
        <v>0</v>
      </c>
      <c r="CF472">
        <f>IF(O83=65,P83,0)</f>
        <v>0</v>
      </c>
      <c r="CG472">
        <f>IF(O84=65,P84,0)</f>
        <v>0</v>
      </c>
      <c r="CH472">
        <f>IF(O85=65,P85,0)</f>
        <v>0</v>
      </c>
      <c r="CI472">
        <f>IF(O86=65,P86,0)</f>
        <v>0</v>
      </c>
      <c r="CJ472">
        <f>IF(O87=65,P87,0)</f>
        <v>0</v>
      </c>
      <c r="CK472">
        <f>IF(O88=65,P88,0)</f>
        <v>0</v>
      </c>
      <c r="CL472">
        <f>IF(O89=65,P89,0)</f>
        <v>0</v>
      </c>
      <c r="CM472">
        <f>IF(O90=65,P90,0)</f>
        <v>0</v>
      </c>
      <c r="CN472">
        <f>IF(O91=65,P91,0)</f>
        <v>0</v>
      </c>
      <c r="CO472">
        <f>IF(O92=65,P92,0)</f>
        <v>0</v>
      </c>
      <c r="CP472">
        <f>IF(O93=65,P93,0)</f>
        <v>0</v>
      </c>
      <c r="CQ472">
        <f>IF(O94=65,P94,0)</f>
        <v>0</v>
      </c>
      <c r="CR472">
        <f>IF(O95=65,P95,0)</f>
        <v>0</v>
      </c>
      <c r="CS472">
        <f>IF(O96=65,P96,0)</f>
        <v>0</v>
      </c>
      <c r="CT472">
        <f>IF(O97=65,P97,0)</f>
        <v>0</v>
      </c>
      <c r="CU472">
        <f>IF(O98=65,P98,0)</f>
        <v>0</v>
      </c>
      <c r="CV472">
        <f>IF(O99=65,P99,0)</f>
        <v>0</v>
      </c>
      <c r="CW472">
        <f>IF(O100=65,P100,0)</f>
        <v>0</v>
      </c>
      <c r="CX472">
        <f>IF(O101=65,P101,0)</f>
        <v>0</v>
      </c>
      <c r="CY472">
        <f>IF(O102=65,P102,0)</f>
        <v>0</v>
      </c>
      <c r="CZ472">
        <f>IF(O103=65,P103,0)</f>
        <v>0</v>
      </c>
      <c r="DA472">
        <f>IF(O104=65,P104,0)</f>
        <v>0</v>
      </c>
      <c r="DB472">
        <f>IF(O105=65,P105,0)</f>
        <v>0</v>
      </c>
      <c r="DC472">
        <f>IF(O106=65,P106,0)</f>
        <v>0</v>
      </c>
      <c r="DD472">
        <f>IF(O107=65,P107,0)</f>
        <v>0</v>
      </c>
      <c r="DE472">
        <f>IF(O108=65,P108,0)</f>
        <v>0</v>
      </c>
      <c r="DF472">
        <f>IF(O109=65,P109,0)</f>
        <v>0</v>
      </c>
      <c r="DG472">
        <f>IF(O110=65,P110,0)</f>
        <v>0</v>
      </c>
      <c r="DH472">
        <f>IF(O111=65,P111,0)</f>
        <v>0</v>
      </c>
      <c r="DI472">
        <f>IF(O112=65,P112,0)</f>
        <v>0</v>
      </c>
      <c r="DJ472">
        <f>IF(O113=65,P113,0)</f>
        <v>0</v>
      </c>
      <c r="DK472">
        <f>IF(O114=65,P114,0)</f>
        <v>0</v>
      </c>
      <c r="DL472">
        <f>IF(O115=65,P115,0)</f>
        <v>0</v>
      </c>
      <c r="DM472">
        <f>IF(O116=65,P116,0)</f>
        <v>0</v>
      </c>
      <c r="DN472">
        <f>IF(O117=65,P117,0)</f>
        <v>0</v>
      </c>
      <c r="DO472">
        <f>IF(O118=65,P118,0)</f>
        <v>0</v>
      </c>
      <c r="DP472">
        <f>IF(O119=65,P119,0)</f>
        <v>0</v>
      </c>
      <c r="DQ472">
        <f>IF(O120=65,P120,0)</f>
        <v>0</v>
      </c>
      <c r="DR472">
        <f>IF(O121=65,P121,0)</f>
        <v>0</v>
      </c>
      <c r="DS472">
        <f>IF(O122=65,P122,0)</f>
        <v>0</v>
      </c>
      <c r="DT472">
        <f>IF(O123=65,P123,0)</f>
        <v>0</v>
      </c>
      <c r="DU472">
        <f>IF(O124=65,P124,0)</f>
        <v>0</v>
      </c>
      <c r="DV472">
        <f>IF(O125=65,P125,0)</f>
        <v>0</v>
      </c>
      <c r="DW472">
        <f>IF(O126=65,P126,0)</f>
        <v>0</v>
      </c>
      <c r="DX472">
        <f>IF(O127=65,P127,0)</f>
        <v>0</v>
      </c>
      <c r="DY472">
        <f>IF(O128=65,P128,0)</f>
        <v>0</v>
      </c>
      <c r="DZ472" s="289">
        <f>SUM(B472:DY472)</f>
        <v>0</v>
      </c>
    </row>
    <row r="473" spans="1:130" ht="18" customHeight="1" hidden="1" thickTop="1">
      <c r="A473" t="s">
        <v>299</v>
      </c>
      <c r="B473">
        <f>IF(O1=66,P1,0)</f>
        <v>0</v>
      </c>
      <c r="C473">
        <f>IF(O2=66,P2,0)</f>
        <v>0</v>
      </c>
      <c r="D473">
        <f>IF(O3=66,P3,0)</f>
        <v>0</v>
      </c>
      <c r="E473">
        <f>IF(O4=66,P4,0)</f>
        <v>0</v>
      </c>
      <c r="F473">
        <f>IF(O5=66,P5,0)</f>
        <v>0</v>
      </c>
      <c r="G473">
        <f>IF(O6=66,P6,0)</f>
        <v>0</v>
      </c>
      <c r="H473">
        <f>IF(O7=66,P7,0)</f>
        <v>0</v>
      </c>
      <c r="I473">
        <f>IF(O8=66,P8,0)</f>
        <v>0</v>
      </c>
      <c r="J473">
        <f>IF(O9=66,P9,0)</f>
        <v>0</v>
      </c>
      <c r="K473">
        <f>IF(O10=66,P10,0)</f>
        <v>0</v>
      </c>
      <c r="L473">
        <f>IF(O11=66,P11,0)</f>
        <v>0</v>
      </c>
      <c r="M473">
        <f>IF(O12=66,P12,0)</f>
        <v>0</v>
      </c>
      <c r="N473">
        <f>IF(O13=66,P13,0)</f>
        <v>0</v>
      </c>
      <c r="O473">
        <f>IF(O14=66,P14,0)</f>
        <v>0</v>
      </c>
      <c r="P473">
        <f>IF(O15=66,P15,0)</f>
        <v>0</v>
      </c>
      <c r="Q473">
        <f>IF(O16=66,P16,0)</f>
        <v>0</v>
      </c>
      <c r="R473">
        <f>IF(O17=66,P17,0)</f>
        <v>0</v>
      </c>
      <c r="S473">
        <f>IF(O18=66,P18,0)</f>
        <v>0</v>
      </c>
      <c r="T473">
        <f>IF(O19=66,P19,0)</f>
        <v>0</v>
      </c>
      <c r="U473">
        <f>IF(O20=66,P20,0)</f>
        <v>0</v>
      </c>
      <c r="V473">
        <f>IF(O21=66,P21,0)</f>
        <v>0</v>
      </c>
      <c r="W473">
        <f>IF(O22=66,P22,0)</f>
        <v>0</v>
      </c>
      <c r="X473">
        <f>IF(O23=66,P23,0)</f>
        <v>0</v>
      </c>
      <c r="Y473">
        <f>IF(O24=66,P24,0)</f>
        <v>0</v>
      </c>
      <c r="Z473">
        <f>IF(O25=66,P25,0)</f>
        <v>0</v>
      </c>
      <c r="AA473">
        <f>IF(O26=66,P26,0)</f>
        <v>0</v>
      </c>
      <c r="AB473">
        <f>IF(O27=66,P27,0)</f>
        <v>0</v>
      </c>
      <c r="AC473">
        <f>IF(O28=66,P28,0)</f>
        <v>0</v>
      </c>
      <c r="AD473">
        <f>IF(O29=66,P29,0)</f>
        <v>0</v>
      </c>
      <c r="AE473">
        <f>IF(O30=66,P30,0)</f>
        <v>0</v>
      </c>
      <c r="AF473">
        <f>IF(O31=66,P31,0)</f>
        <v>0</v>
      </c>
      <c r="AG473">
        <f>IF(O32=66,P32,0)</f>
        <v>0</v>
      </c>
      <c r="AH473">
        <f>IF(O33=66,P33,0)</f>
        <v>0</v>
      </c>
      <c r="AI473">
        <f>IF(O34=66,P34,0)</f>
        <v>0</v>
      </c>
      <c r="AJ473">
        <f>IF(O35=66,P35,0)</f>
        <v>0</v>
      </c>
      <c r="AK473">
        <f>IF(O36=66,P36,0)</f>
        <v>0</v>
      </c>
      <c r="AL473">
        <f>IF(O37=66,P37,0)</f>
        <v>0</v>
      </c>
      <c r="AM473">
        <f>IF(O38=66,P38,0)</f>
        <v>0</v>
      </c>
      <c r="AN473">
        <f>IF(O39=66,P39,0)</f>
        <v>0</v>
      </c>
      <c r="AO473">
        <f>IF(O40=66,P40,0)</f>
        <v>0</v>
      </c>
      <c r="AP473">
        <f>IF(O41=66,P41,0)</f>
        <v>0</v>
      </c>
      <c r="AQ473">
        <f>IF(O42=66,P42,0)</f>
        <v>0</v>
      </c>
      <c r="AR473">
        <f>IF(O43=66,P43,0)</f>
        <v>0</v>
      </c>
      <c r="AS473">
        <f>IF(O44=66,P44,0)</f>
        <v>0</v>
      </c>
      <c r="AT473">
        <f>IF(O45=66,P45,0)</f>
        <v>0</v>
      </c>
      <c r="AU473">
        <f>IF(O46=66,P46,0)</f>
        <v>0</v>
      </c>
      <c r="AV473">
        <f>IF(O47=66,P47,0)</f>
        <v>0</v>
      </c>
      <c r="AW473">
        <f>IF(O48=66,P48,0)</f>
        <v>0</v>
      </c>
      <c r="AX473">
        <f>IF(O49=66,P49,0)</f>
        <v>0</v>
      </c>
      <c r="AY473">
        <f>IF(O50=66,P50,0)</f>
        <v>0</v>
      </c>
      <c r="AZ473">
        <f>IF(O51=66,P51,0)</f>
        <v>0</v>
      </c>
      <c r="BA473">
        <f>IF(O52=66,P52,0)</f>
        <v>0</v>
      </c>
      <c r="BB473">
        <f>IF(O53=66,P53,0)</f>
        <v>0</v>
      </c>
      <c r="BC473">
        <f>IF(O54=66,P54,0)</f>
        <v>0</v>
      </c>
      <c r="BD473">
        <f>IF(O55=66,P55,0)</f>
        <v>0</v>
      </c>
      <c r="BE473">
        <f>IF(O56=66,P56,0)</f>
        <v>0</v>
      </c>
      <c r="BF473">
        <f>IF(O57=66,P57,0)</f>
        <v>0</v>
      </c>
      <c r="BG473">
        <f>IF(O58=66,P58,0)</f>
        <v>0</v>
      </c>
      <c r="BH473">
        <f>IF(O59=66,P59,0)</f>
        <v>0</v>
      </c>
      <c r="BI473">
        <f>IF(O60=66,P60,0)</f>
        <v>0</v>
      </c>
      <c r="BJ473">
        <f>IF(O61=66,P61,0)</f>
        <v>0</v>
      </c>
      <c r="BK473">
        <f>IF(O62=66,P62,0)</f>
        <v>0</v>
      </c>
      <c r="BL473">
        <f>IF(O63=66,P63,0)</f>
        <v>0</v>
      </c>
      <c r="BM473">
        <f>IF(O64=66,P64,0)</f>
        <v>0</v>
      </c>
      <c r="BN473">
        <f>IF(O65=66,P65,0)</f>
        <v>0</v>
      </c>
      <c r="BO473">
        <f>IF(O66=66,P66,0)</f>
        <v>0</v>
      </c>
      <c r="BP473">
        <f>IF(O67=66,P67,0)</f>
        <v>0</v>
      </c>
      <c r="BQ473">
        <f>IF(O68=66,P68,0)</f>
        <v>0</v>
      </c>
      <c r="BR473">
        <f>IF(O69=66,P69,0)</f>
        <v>0</v>
      </c>
      <c r="BS473">
        <f>IF(O70=66,P70,0)</f>
        <v>0</v>
      </c>
      <c r="BT473">
        <f>IF(O71=66,P71,0)</f>
        <v>0</v>
      </c>
      <c r="BU473">
        <f>IF(O72=66,P72,0)</f>
        <v>0</v>
      </c>
      <c r="BV473">
        <f>IF(O73=66,P73,0)</f>
        <v>0</v>
      </c>
      <c r="BW473">
        <f>IF(O74=66,P74,0)</f>
        <v>0</v>
      </c>
      <c r="BX473">
        <f>IF(O75=66,P75,0)</f>
        <v>0</v>
      </c>
      <c r="BY473">
        <f>IF(O76=66,P76,0)</f>
        <v>0</v>
      </c>
      <c r="BZ473">
        <f>IF(O77=66,P77,0)</f>
        <v>0</v>
      </c>
      <c r="CA473">
        <f>IF(O78=66,P78,0)</f>
        <v>0</v>
      </c>
      <c r="CB473">
        <f>IF(O79=66,P79,0)</f>
        <v>0</v>
      </c>
      <c r="CC473">
        <f>IF(O80=66,P80,0)</f>
        <v>0</v>
      </c>
      <c r="CD473">
        <f>IF(O81=66,P81,0)</f>
        <v>0</v>
      </c>
      <c r="CE473">
        <f>IF(O82=66,P82,0)</f>
        <v>0</v>
      </c>
      <c r="CF473">
        <f>IF(O83=66,P83,0)</f>
        <v>0</v>
      </c>
      <c r="CG473">
        <f>IF(O84=66,P84,0)</f>
        <v>0</v>
      </c>
      <c r="CH473">
        <f>IF(O85=66,P85,0)</f>
        <v>0</v>
      </c>
      <c r="CI473">
        <f>IF(O86=66,P86,0)</f>
        <v>0</v>
      </c>
      <c r="CJ473">
        <f>IF(O87=66,P87,0)</f>
        <v>0</v>
      </c>
      <c r="CK473">
        <f>IF(O88=66,P88,0)</f>
        <v>0</v>
      </c>
      <c r="CL473">
        <f>IF(O89=66,P89,0)</f>
        <v>0</v>
      </c>
      <c r="CM473">
        <f>IF(O90=66,P90,0)</f>
        <v>0</v>
      </c>
      <c r="CN473">
        <f>IF(O91=66,P91,0)</f>
        <v>0</v>
      </c>
      <c r="CO473">
        <f>IF(O92=66,P92,0)</f>
        <v>0</v>
      </c>
      <c r="CP473">
        <f>IF(O93=66,P93,0)</f>
        <v>0</v>
      </c>
      <c r="CQ473">
        <f>IF(O94=66,P94,0)</f>
        <v>0</v>
      </c>
      <c r="CR473">
        <f>IF(O95=66,P95,0)</f>
        <v>0</v>
      </c>
      <c r="CS473">
        <f>IF(O96=66,P96,0)</f>
        <v>0</v>
      </c>
      <c r="CT473">
        <f>IF(O97=66,P97,0)</f>
        <v>0</v>
      </c>
      <c r="CU473">
        <f>IF(O98=66,P98,0)</f>
        <v>0</v>
      </c>
      <c r="CV473">
        <f>IF(O99=66,P99,0)</f>
        <v>0</v>
      </c>
      <c r="CW473">
        <f>IF(O100=66,P100,0)</f>
        <v>0</v>
      </c>
      <c r="CX473">
        <f>IF(O101=66,P101,0)</f>
        <v>0</v>
      </c>
      <c r="CY473">
        <f>IF(O102=66,P102,0)</f>
        <v>0</v>
      </c>
      <c r="CZ473">
        <f>IF(O103=66,P103,0)</f>
        <v>0</v>
      </c>
      <c r="DA473">
        <f>IF(O104=66,P104,0)</f>
        <v>0</v>
      </c>
      <c r="DB473">
        <f>IF(O105=66,P105,0)</f>
        <v>0</v>
      </c>
      <c r="DC473">
        <f>IF(O106=66,P106,0)</f>
        <v>0</v>
      </c>
      <c r="DD473">
        <f>IF(O107=66,P107,0)</f>
        <v>0</v>
      </c>
      <c r="DE473">
        <f>IF(O108=66,P108,0)</f>
        <v>0</v>
      </c>
      <c r="DF473">
        <f>IF(O109=66,P109,0)</f>
        <v>0</v>
      </c>
      <c r="DG473">
        <f>IF(O110=66,P110,0)</f>
        <v>0</v>
      </c>
      <c r="DH473">
        <f>IF(O111=66,P111,0)</f>
        <v>0</v>
      </c>
      <c r="DI473">
        <f>IF(O112=66,P112,0)</f>
        <v>0</v>
      </c>
      <c r="DJ473">
        <f>IF(O113=66,P113,0)</f>
        <v>0</v>
      </c>
      <c r="DK473">
        <f>IF(O114=66,P114,0)</f>
        <v>0</v>
      </c>
      <c r="DL473">
        <f>IF(O115=66,P115,0)</f>
        <v>0</v>
      </c>
      <c r="DM473">
        <f>IF(O116=66,P116,0)</f>
        <v>0</v>
      </c>
      <c r="DN473">
        <f>IF(O117=66,P117,0)</f>
        <v>0</v>
      </c>
      <c r="DO473">
        <f>IF(O118=66,P118,0)</f>
        <v>0</v>
      </c>
      <c r="DP473">
        <f>IF(O119=66,P119,0)</f>
        <v>0</v>
      </c>
      <c r="DQ473">
        <f>IF(O120=66,P120,0)</f>
        <v>0</v>
      </c>
      <c r="DR473">
        <f>IF(O121=66,P121,0)</f>
        <v>0</v>
      </c>
      <c r="DS473">
        <f>IF(O122=66,P122,0)</f>
        <v>0</v>
      </c>
      <c r="DT473">
        <f>IF(O123=66,P123,0)</f>
        <v>0</v>
      </c>
      <c r="DU473">
        <f>IF(O124=66,P124,0)</f>
        <v>0</v>
      </c>
      <c r="DV473">
        <f>IF(O125=66,P125,0)</f>
        <v>0</v>
      </c>
      <c r="DW473">
        <f>IF(O126=66,P126,0)</f>
        <v>0</v>
      </c>
      <c r="DX473">
        <f>IF(O127=66,P127,0)</f>
        <v>0</v>
      </c>
      <c r="DY473">
        <f>IF(O128=66,P128,0)</f>
        <v>0</v>
      </c>
      <c r="DZ473" s="289">
        <f>SUM(B473:DY473)</f>
        <v>0</v>
      </c>
    </row>
    <row r="474" ht="18" customHeight="1" hidden="1"/>
    <row r="475" ht="18" customHeight="1" hidden="1"/>
    <row r="476" ht="18" customHeight="1" hidden="1"/>
    <row r="477" ht="18" customHeight="1" hidden="1"/>
    <row r="478" ht="18" customHeight="1" hidden="1"/>
    <row r="479" ht="18" customHeight="1" hidden="1"/>
    <row r="480" ht="18" customHeight="1" hidden="1"/>
    <row r="481" ht="18" customHeight="1" hidden="1"/>
    <row r="482" ht="18" customHeight="1" hidden="1"/>
    <row r="483" ht="18" customHeight="1" hidden="1"/>
    <row r="484" ht="18" customHeight="1" hidden="1"/>
    <row r="485" ht="18" customHeight="1" hidden="1"/>
    <row r="486" ht="18" customHeight="1" hidden="1"/>
    <row r="487" ht="18" customHeight="1" hidden="1"/>
    <row r="488" ht="18" customHeight="1" hidden="1"/>
    <row r="489" ht="18" customHeight="1" hidden="1"/>
    <row r="490" ht="18" customHeight="1" hidden="1"/>
    <row r="491" ht="18" customHeight="1" hidden="1"/>
    <row r="492" ht="18" customHeight="1" hidden="1"/>
    <row r="493" ht="18" customHeight="1" hidden="1"/>
    <row r="494" ht="18" customHeight="1" hidden="1"/>
    <row r="495" ht="18" customHeight="1" hidden="1"/>
    <row r="496" ht="18" customHeight="1" hidden="1"/>
    <row r="497" ht="18" customHeight="1" hidden="1"/>
    <row r="498" ht="18" customHeight="1" hidden="1"/>
    <row r="499" ht="18" customHeight="1" hidden="1"/>
    <row r="500" ht="18" customHeight="1" hidden="1"/>
    <row r="501" ht="18" customHeight="1" hidden="1"/>
    <row r="502" ht="18" customHeight="1" hidden="1"/>
    <row r="503" ht="18" customHeight="1" hidden="1"/>
    <row r="504" ht="18" customHeight="1" hidden="1"/>
    <row r="505" ht="18" customHeight="1" hidden="1"/>
    <row r="506" ht="18" customHeight="1" hidden="1"/>
    <row r="507" ht="18" customHeight="1" hidden="1"/>
    <row r="508" ht="18" customHeight="1" hidden="1"/>
    <row r="509" ht="18" customHeight="1" hidden="1"/>
    <row r="510" ht="18" customHeight="1" hidden="1"/>
    <row r="511" ht="18" customHeight="1" hidden="1"/>
    <row r="512" ht="18" customHeight="1" hidden="1"/>
    <row r="513" ht="18" customHeight="1" hidden="1"/>
    <row r="514" ht="18" customHeight="1" hidden="1"/>
    <row r="515" ht="18" customHeight="1" hidden="1"/>
    <row r="516" ht="18" customHeight="1" hidden="1"/>
    <row r="517" ht="18" customHeight="1" hidden="1"/>
    <row r="518" ht="18" customHeight="1" hidden="1"/>
    <row r="519" ht="18" customHeight="1" hidden="1"/>
    <row r="520" ht="18" customHeight="1" hidden="1"/>
    <row r="521" ht="18" customHeight="1" hidden="1"/>
    <row r="522" ht="18" customHeight="1" hidden="1"/>
    <row r="523" ht="18" customHeight="1" hidden="1"/>
    <row r="524" ht="18" customHeight="1" hidden="1"/>
    <row r="525" ht="18" customHeight="1" hidden="1"/>
    <row r="526" ht="18" customHeight="1" hidden="1"/>
    <row r="527" ht="18" customHeight="1" hidden="1"/>
    <row r="528" ht="18" customHeight="1" hidden="1"/>
    <row r="529" ht="18" customHeight="1" hidden="1"/>
    <row r="530" ht="18" customHeight="1" hidden="1"/>
    <row r="531" ht="18" customHeight="1" hidden="1"/>
    <row r="532" ht="18" customHeight="1" hidden="1"/>
    <row r="533" ht="18" customHeight="1" hidden="1"/>
    <row r="534" ht="18" customHeight="1" hidden="1"/>
    <row r="535" ht="18" customHeight="1" hidden="1"/>
    <row r="536" ht="18" customHeight="1" hidden="1"/>
    <row r="537" ht="18" customHeight="1" hidden="1"/>
    <row r="538" ht="18" customHeight="1" hidden="1"/>
    <row r="539" ht="18" customHeight="1" hidden="1"/>
    <row r="540" ht="18" customHeight="1" hidden="1"/>
    <row r="541" ht="18" customHeight="1" hidden="1"/>
    <row r="542" ht="18" customHeight="1" hidden="1"/>
    <row r="543" ht="18" customHeight="1" hidden="1"/>
    <row r="544" ht="18" customHeight="1" hidden="1"/>
    <row r="545" ht="18" customHeight="1" hidden="1"/>
    <row r="546" ht="18" customHeight="1" hidden="1"/>
    <row r="547" ht="18" customHeight="1" hidden="1"/>
    <row r="548" ht="18" customHeight="1" hidden="1"/>
    <row r="549" ht="18" customHeight="1" hidden="1"/>
    <row r="550" ht="18" customHeight="1" hidden="1"/>
    <row r="551" ht="18" customHeight="1" hidden="1"/>
    <row r="552" ht="18" customHeight="1" hidden="1"/>
    <row r="553" ht="18" customHeight="1" hidden="1"/>
    <row r="554" ht="18" customHeight="1" hidden="1"/>
    <row r="555" ht="18" customHeight="1" hidden="1"/>
    <row r="556" ht="18" customHeight="1" hidden="1"/>
    <row r="557" ht="18" customHeight="1" hidden="1"/>
    <row r="558" ht="18" customHeight="1" hidden="1"/>
    <row r="559" ht="18" customHeight="1" hidden="1"/>
    <row r="560" ht="18" customHeight="1" hidden="1"/>
    <row r="561" ht="18" customHeight="1" hidden="1"/>
    <row r="562" ht="18" customHeight="1" hidden="1"/>
    <row r="563" ht="18" customHeight="1" hidden="1"/>
    <row r="564" ht="18" customHeight="1" hidden="1"/>
    <row r="565" ht="18" customHeight="1" hidden="1"/>
    <row r="566" ht="18" customHeight="1" hidden="1"/>
    <row r="567" ht="18" customHeight="1" hidden="1"/>
    <row r="568" ht="18" customHeight="1" hidden="1"/>
    <row r="569" ht="18" customHeight="1" hidden="1"/>
    <row r="570" ht="18" customHeight="1" hidden="1"/>
    <row r="571" ht="18" customHeight="1" hidden="1"/>
    <row r="572" ht="18" customHeight="1" hidden="1"/>
    <row r="573" ht="18" customHeight="1" hidden="1"/>
    <row r="574" ht="18" customHeight="1" hidden="1"/>
    <row r="575" ht="18" customHeight="1" hidden="1"/>
    <row r="576" ht="18" customHeight="1" hidden="1"/>
    <row r="577" ht="18" customHeight="1" hidden="1"/>
    <row r="578" ht="18" customHeight="1" hidden="1"/>
    <row r="579" ht="18" customHeight="1" hidden="1"/>
    <row r="580" ht="18" customHeight="1" hidden="1"/>
    <row r="581" ht="18" customHeight="1" hidden="1"/>
    <row r="582" ht="18" customHeight="1" hidden="1"/>
    <row r="583" ht="18" customHeight="1" hidden="1"/>
    <row r="584" ht="18" customHeight="1" hidden="1"/>
    <row r="585" ht="18" customHeight="1" hidden="1"/>
    <row r="586" ht="18" customHeight="1" hidden="1"/>
    <row r="587" ht="18" customHeight="1" hidden="1"/>
    <row r="588" ht="18" customHeight="1" hidden="1"/>
    <row r="589" ht="18" customHeight="1" hidden="1"/>
    <row r="590" ht="18" customHeight="1" hidden="1"/>
    <row r="591" ht="18" customHeight="1" hidden="1"/>
    <row r="592" ht="18" customHeight="1" hidden="1"/>
    <row r="593" ht="18" customHeight="1" hidden="1"/>
    <row r="594" ht="18" customHeight="1" hidden="1"/>
    <row r="595" ht="18" customHeight="1" hidden="1"/>
    <row r="596" ht="18" customHeight="1" hidden="1"/>
    <row r="597" ht="18" customHeight="1" hidden="1"/>
    <row r="598" ht="18" customHeight="1" hidden="1"/>
    <row r="599" ht="18" customHeight="1" hidden="1"/>
    <row r="600" ht="18" customHeight="1" hidden="1"/>
    <row r="601" ht="18" customHeight="1" hidden="1"/>
    <row r="602" ht="18" customHeight="1" hidden="1"/>
    <row r="603" ht="18" customHeight="1" hidden="1"/>
    <row r="604" ht="18" customHeight="1" hidden="1"/>
    <row r="605" ht="18" customHeight="1" hidden="1"/>
    <row r="606" ht="18" customHeight="1" hidden="1"/>
    <row r="607" ht="18" customHeight="1" hidden="1"/>
    <row r="608" ht="18" customHeight="1" hidden="1"/>
    <row r="609" ht="18" customHeight="1" hidden="1"/>
    <row r="610" ht="18" customHeight="1" hidden="1"/>
    <row r="611" ht="18" customHeight="1" hidden="1"/>
    <row r="612" ht="18" customHeight="1" hidden="1"/>
    <row r="613" ht="18" customHeight="1" hidden="1"/>
    <row r="614" ht="18" customHeight="1" hidden="1"/>
    <row r="615" ht="18" customHeight="1" hidden="1"/>
    <row r="616" ht="18" customHeight="1" hidden="1"/>
    <row r="617" ht="18" customHeight="1" hidden="1"/>
    <row r="618" ht="18" customHeight="1" hidden="1"/>
    <row r="619" ht="18" customHeight="1" hidden="1"/>
    <row r="620" ht="18" customHeight="1" hidden="1"/>
    <row r="621" ht="18" customHeight="1" hidden="1"/>
    <row r="622" ht="18" customHeight="1" hidden="1"/>
    <row r="623" ht="18" customHeight="1" hidden="1"/>
    <row r="624" ht="18" customHeight="1" hidden="1"/>
    <row r="625" ht="18" customHeight="1" hidden="1"/>
    <row r="626" ht="18" customHeight="1" hidden="1"/>
    <row r="627" ht="18" customHeight="1" hidden="1"/>
    <row r="628" ht="18" customHeight="1" hidden="1"/>
    <row r="629" ht="18" customHeight="1" hidden="1"/>
    <row r="630" ht="18" customHeight="1" hidden="1"/>
    <row r="631" ht="18" customHeight="1" hidden="1"/>
    <row r="632" ht="18" customHeight="1" hidden="1"/>
    <row r="633" ht="18" customHeight="1" hidden="1"/>
    <row r="634" ht="18" customHeight="1" hidden="1"/>
    <row r="635" ht="18" customHeight="1" hidden="1"/>
    <row r="636" ht="18" customHeight="1" hidden="1"/>
    <row r="637" ht="18" customHeight="1" hidden="1"/>
    <row r="638" ht="18" customHeight="1" hidden="1"/>
    <row r="639" ht="18" customHeight="1" hidden="1"/>
    <row r="640" ht="18" customHeight="1" hidden="1"/>
    <row r="641" ht="18" customHeight="1" hidden="1"/>
    <row r="642" ht="18" customHeight="1" hidden="1"/>
    <row r="643" ht="18" customHeight="1" hidden="1"/>
    <row r="644" ht="18" customHeight="1" hidden="1"/>
    <row r="645" ht="18" customHeight="1" hidden="1"/>
    <row r="646" ht="18" customHeight="1" hidden="1"/>
    <row r="647" ht="18" customHeight="1" hidden="1"/>
    <row r="648" ht="18" customHeight="1" hidden="1"/>
    <row r="649" ht="18" customHeight="1" hidden="1"/>
    <row r="650" ht="18" customHeight="1" hidden="1"/>
    <row r="651" ht="18" customHeight="1" hidden="1"/>
    <row r="652" ht="18" customHeight="1" hidden="1"/>
    <row r="653" ht="18" customHeight="1" hidden="1"/>
    <row r="654" ht="18" customHeight="1" hidden="1"/>
    <row r="655" ht="18" customHeight="1" hidden="1"/>
    <row r="656" ht="18" customHeight="1" hidden="1"/>
    <row r="657" ht="18" customHeight="1" hidden="1"/>
    <row r="658" ht="18" customHeight="1" hidden="1"/>
    <row r="659" ht="18" customHeight="1" hidden="1"/>
    <row r="660" ht="18" customHeight="1" hidden="1"/>
    <row r="661" ht="18" customHeight="1" hidden="1"/>
    <row r="662" ht="18" customHeight="1" hidden="1"/>
    <row r="663" ht="18" customHeight="1" hidden="1"/>
    <row r="664" ht="18" customHeight="1" hidden="1"/>
    <row r="665" ht="18" customHeight="1" hidden="1"/>
    <row r="666" ht="18" customHeight="1" hidden="1"/>
    <row r="667" ht="18" customHeight="1" hidden="1"/>
    <row r="668" ht="18" customHeight="1" hidden="1"/>
    <row r="669" ht="18" customHeight="1" hidden="1"/>
    <row r="670" ht="18" customHeight="1" hidden="1"/>
    <row r="671" ht="18" customHeight="1" hidden="1"/>
    <row r="672" ht="18" customHeight="1" hidden="1"/>
    <row r="673" ht="18" customHeight="1" hidden="1"/>
    <row r="674" ht="18" customHeight="1" hidden="1"/>
    <row r="675" ht="18" customHeight="1" hidden="1"/>
    <row r="676" ht="18" customHeight="1" hidden="1"/>
    <row r="677" ht="18" customHeight="1" hidden="1"/>
    <row r="678" ht="18" customHeight="1" hidden="1"/>
    <row r="679" ht="18" customHeight="1" hidden="1"/>
    <row r="680" ht="18" customHeight="1" hidden="1"/>
    <row r="681" ht="18" customHeight="1" hidden="1"/>
    <row r="682" ht="18" customHeight="1" hidden="1"/>
    <row r="683" ht="18" customHeight="1" hidden="1"/>
    <row r="684" ht="18" customHeight="1" hidden="1"/>
    <row r="685" ht="18" customHeight="1" hidden="1"/>
    <row r="686" ht="18" customHeight="1" hidden="1"/>
    <row r="687" ht="18" customHeight="1" hidden="1"/>
    <row r="688" ht="18" customHeight="1" hidden="1"/>
    <row r="689" ht="18" customHeight="1" hidden="1"/>
    <row r="690" ht="18" customHeight="1" hidden="1"/>
    <row r="691" ht="18" customHeight="1" hidden="1"/>
    <row r="692" ht="18" customHeight="1" hidden="1"/>
    <row r="693" ht="18" customHeight="1" hidden="1"/>
    <row r="694" ht="18" customHeight="1" hidden="1"/>
    <row r="695" ht="18" customHeight="1" hidden="1"/>
    <row r="696" ht="18" customHeight="1" hidden="1"/>
    <row r="697" ht="18" customHeight="1" hidden="1"/>
    <row r="698" ht="18" customHeight="1" hidden="1"/>
    <row r="699" ht="18" customHeight="1" hidden="1"/>
    <row r="700" ht="18" customHeight="1" hidden="1"/>
    <row r="701" ht="18" customHeight="1" hidden="1"/>
    <row r="702" ht="18" customHeight="1" hidden="1"/>
    <row r="703" ht="18" customHeight="1" hidden="1"/>
    <row r="704" ht="18" customHeight="1" hidden="1"/>
    <row r="705" ht="18" customHeight="1" hidden="1"/>
    <row r="706" ht="18" customHeight="1" hidden="1"/>
    <row r="707" ht="18" customHeight="1" hidden="1"/>
    <row r="708" ht="18" customHeight="1" hidden="1"/>
    <row r="709" ht="18" customHeight="1" hidden="1"/>
    <row r="710" ht="18" customHeight="1" hidden="1"/>
    <row r="711" ht="18" customHeight="1" hidden="1"/>
    <row r="712" ht="18" customHeight="1" hidden="1"/>
    <row r="713" ht="18" customHeight="1" hidden="1"/>
    <row r="714" ht="18" customHeight="1" hidden="1"/>
    <row r="715" ht="18" customHeight="1" hidden="1"/>
    <row r="716" ht="18" customHeight="1" hidden="1"/>
    <row r="717" ht="18" customHeight="1" hidden="1"/>
    <row r="718" ht="18" customHeight="1" hidden="1"/>
    <row r="719" ht="18" customHeight="1" hidden="1"/>
    <row r="720" ht="18" customHeight="1" hidden="1"/>
    <row r="721" ht="18" customHeight="1" hidden="1"/>
    <row r="722" ht="18" customHeight="1" hidden="1"/>
    <row r="723" ht="18" customHeight="1" hidden="1"/>
    <row r="724" ht="18" customHeight="1" hidden="1"/>
    <row r="725" ht="18" customHeight="1" hidden="1"/>
    <row r="726" ht="18" customHeight="1" hidden="1"/>
    <row r="727" ht="18" customHeight="1" hidden="1"/>
    <row r="728" ht="18" customHeight="1" hidden="1"/>
    <row r="729" ht="18" customHeight="1" hidden="1"/>
    <row r="730" ht="18" customHeight="1" hidden="1"/>
    <row r="731" ht="18" customHeight="1" hidden="1"/>
    <row r="732" ht="18" customHeight="1" hidden="1"/>
    <row r="733" ht="18" customHeight="1" hidden="1"/>
    <row r="734" ht="18" customHeight="1" hidden="1"/>
    <row r="735" ht="18" customHeight="1" hidden="1"/>
    <row r="736" ht="18" customHeight="1" hidden="1"/>
    <row r="737" ht="18" customHeight="1" hidden="1"/>
    <row r="738" ht="18" customHeight="1" hidden="1"/>
    <row r="739" ht="18" customHeight="1" hidden="1"/>
    <row r="740" ht="18" customHeight="1" hidden="1"/>
    <row r="741" ht="18" customHeight="1" hidden="1"/>
    <row r="742" ht="18" customHeight="1" hidden="1"/>
    <row r="743" ht="18" customHeight="1" hidden="1"/>
    <row r="744" ht="18" customHeight="1" hidden="1"/>
    <row r="745" ht="18" customHeight="1" hidden="1"/>
    <row r="746" ht="18" customHeight="1" hidden="1"/>
    <row r="747" ht="18" customHeight="1" hidden="1"/>
    <row r="748" ht="18" customHeight="1" hidden="1"/>
    <row r="749" ht="18" customHeight="1" hidden="1"/>
    <row r="750" ht="18" customHeight="1" hidden="1"/>
    <row r="751" ht="18" customHeight="1" hidden="1"/>
    <row r="752" ht="18" customHeight="1" hidden="1"/>
    <row r="753" ht="18" customHeight="1" hidden="1"/>
    <row r="754" ht="18" customHeight="1" hidden="1"/>
    <row r="755" ht="18" customHeight="1" hidden="1"/>
    <row r="756" ht="18" customHeight="1" hidden="1"/>
    <row r="757" ht="18" customHeight="1" hidden="1"/>
    <row r="758" ht="18" customHeight="1" hidden="1"/>
    <row r="759" ht="18" customHeight="1" hidden="1"/>
    <row r="760" ht="18" customHeight="1" hidden="1"/>
    <row r="761" ht="18" customHeight="1" hidden="1"/>
    <row r="762" ht="18" customHeight="1" hidden="1"/>
    <row r="763" ht="18" customHeight="1" hidden="1"/>
    <row r="764" ht="18" customHeight="1" hidden="1"/>
    <row r="765" ht="18" customHeight="1" hidden="1"/>
    <row r="766" ht="18" customHeight="1" hidden="1"/>
    <row r="767" ht="18" customHeight="1" hidden="1"/>
    <row r="768" ht="18" customHeight="1" hidden="1"/>
    <row r="769" ht="18" customHeight="1" hidden="1"/>
    <row r="770" ht="18" customHeight="1" hidden="1"/>
    <row r="771" ht="18" customHeight="1" hidden="1"/>
    <row r="772" ht="18" customHeight="1" hidden="1"/>
    <row r="773" ht="18" customHeight="1" hidden="1"/>
    <row r="774" ht="18" customHeight="1" hidden="1"/>
    <row r="775" ht="18" customHeight="1" hidden="1"/>
    <row r="776" ht="18" customHeight="1" hidden="1"/>
    <row r="777" ht="18" customHeight="1" hidden="1"/>
    <row r="778" ht="18" customHeight="1" hidden="1"/>
    <row r="779" ht="18" customHeight="1" hidden="1"/>
    <row r="780" ht="18" customHeight="1" hidden="1"/>
    <row r="781" ht="18" customHeight="1" hidden="1"/>
    <row r="782" ht="18" customHeight="1" hidden="1"/>
    <row r="783" ht="18" customHeight="1" hidden="1"/>
    <row r="784" ht="18" customHeight="1" hidden="1"/>
    <row r="785" ht="18" customHeight="1" hidden="1"/>
    <row r="786" ht="18" customHeight="1" hidden="1"/>
    <row r="787" ht="18" customHeight="1" hidden="1"/>
    <row r="788" ht="18" customHeight="1" hidden="1"/>
    <row r="789" ht="18" customHeight="1" hidden="1"/>
    <row r="790" ht="18" customHeight="1" hidden="1"/>
    <row r="791" ht="18" customHeight="1" hidden="1"/>
    <row r="792" ht="18" customHeight="1" hidden="1"/>
    <row r="793" ht="18" customHeight="1" hidden="1"/>
    <row r="794" ht="18" customHeight="1" hidden="1"/>
    <row r="795" ht="18" customHeight="1" hidden="1"/>
    <row r="796" ht="18" customHeight="1" hidden="1"/>
    <row r="797" ht="18" customHeight="1" hidden="1"/>
    <row r="798" ht="18" customHeight="1" hidden="1"/>
    <row r="799" ht="18" customHeight="1" hidden="1"/>
    <row r="800" ht="18" customHeight="1" hidden="1"/>
    <row r="801" ht="18" customHeight="1" hidden="1"/>
    <row r="802" ht="18" customHeight="1" hidden="1"/>
    <row r="803" ht="18" customHeight="1" hidden="1"/>
    <row r="804" ht="18" customHeight="1" hidden="1"/>
    <row r="805" ht="18" customHeight="1" hidden="1"/>
    <row r="806" ht="18" customHeight="1" hidden="1"/>
    <row r="807" ht="18" customHeight="1" hidden="1"/>
    <row r="808" ht="18" customHeight="1" hidden="1"/>
    <row r="809" ht="18" customHeight="1" hidden="1"/>
    <row r="810" ht="18" customHeight="1" hidden="1"/>
    <row r="811" ht="18" customHeight="1" hidden="1"/>
    <row r="812" ht="18" customHeight="1" hidden="1"/>
    <row r="813" ht="18" customHeight="1" hidden="1"/>
    <row r="814" ht="18" customHeight="1" hidden="1"/>
    <row r="815" ht="18" customHeight="1" hidden="1"/>
    <row r="816" ht="18" customHeight="1" hidden="1"/>
    <row r="817" ht="18" customHeight="1" hidden="1"/>
    <row r="818" ht="18" customHeight="1" hidden="1"/>
    <row r="819" ht="18" customHeight="1" hidden="1"/>
    <row r="820" ht="18" customHeight="1" hidden="1"/>
    <row r="821" ht="18" customHeight="1" hidden="1"/>
    <row r="822" ht="18" customHeight="1" hidden="1"/>
    <row r="823" ht="18" customHeight="1" hidden="1"/>
    <row r="824" ht="18" customHeight="1" hidden="1"/>
    <row r="825" ht="18" customHeight="1" hidden="1"/>
    <row r="826" ht="18" customHeight="1" hidden="1"/>
    <row r="827" ht="18" customHeight="1" hidden="1"/>
    <row r="828" ht="18" customHeight="1" hidden="1"/>
    <row r="829" ht="18" customHeight="1" hidden="1"/>
    <row r="830" ht="18" customHeight="1" hidden="1"/>
    <row r="831" ht="18" customHeight="1" hidden="1"/>
    <row r="832" ht="18" customHeight="1" hidden="1"/>
    <row r="833" ht="18" customHeight="1" hidden="1"/>
    <row r="834" ht="18" customHeight="1" hidden="1"/>
    <row r="835" ht="18" customHeight="1" hidden="1"/>
    <row r="836" ht="18" customHeight="1" hidden="1"/>
    <row r="837" ht="18" customHeight="1" hidden="1"/>
    <row r="838" ht="18" customHeight="1" hidden="1"/>
    <row r="839" ht="18" customHeight="1" hidden="1"/>
    <row r="840" ht="18" customHeight="1" hidden="1"/>
    <row r="841" ht="18" customHeight="1" hidden="1"/>
    <row r="842" ht="18" customHeight="1" hidden="1"/>
    <row r="843" ht="18" customHeight="1" hidden="1"/>
    <row r="844" ht="18" customHeight="1" hidden="1"/>
    <row r="845" ht="18" customHeight="1" hidden="1"/>
    <row r="846" ht="18" customHeight="1" hidden="1"/>
    <row r="847" ht="18" customHeight="1" hidden="1"/>
    <row r="848" ht="18" customHeight="1" hidden="1"/>
    <row r="849" ht="18" customHeight="1" hidden="1"/>
    <row r="850" ht="18" customHeight="1" hidden="1"/>
    <row r="851" ht="18" customHeight="1" hidden="1"/>
    <row r="852" ht="18" customHeight="1" hidden="1"/>
    <row r="853" ht="18" customHeight="1" hidden="1"/>
    <row r="854" ht="18" customHeight="1" hidden="1"/>
    <row r="855" ht="18" customHeight="1" hidden="1"/>
    <row r="856" ht="18" customHeight="1" hidden="1"/>
    <row r="857" ht="18" customHeight="1" hidden="1"/>
    <row r="858" ht="18" customHeight="1" hidden="1"/>
    <row r="859" ht="18" customHeight="1" hidden="1"/>
    <row r="860" ht="18" customHeight="1" hidden="1"/>
    <row r="861" ht="18" customHeight="1" hidden="1"/>
    <row r="862" ht="18" customHeight="1" hidden="1"/>
    <row r="863" ht="18" customHeight="1" hidden="1"/>
    <row r="864" ht="18" customHeight="1" hidden="1"/>
    <row r="865" ht="18" customHeight="1" hidden="1"/>
    <row r="866" ht="18" customHeight="1" hidden="1"/>
    <row r="867" ht="18" customHeight="1" hidden="1"/>
    <row r="868" ht="18" customHeight="1" hidden="1"/>
    <row r="869" ht="18" customHeight="1" hidden="1"/>
    <row r="870" ht="18" customHeight="1" hidden="1"/>
    <row r="871" ht="18" customHeight="1" hidden="1"/>
    <row r="872" ht="18" customHeight="1" hidden="1"/>
    <row r="873" ht="18" customHeight="1" hidden="1"/>
    <row r="874" ht="18" customHeight="1" hidden="1"/>
    <row r="875" ht="18" customHeight="1" hidden="1"/>
    <row r="876" ht="18" customHeight="1" hidden="1"/>
    <row r="877" ht="18" customHeight="1" hidden="1"/>
    <row r="878" ht="18" customHeight="1" hidden="1"/>
    <row r="879" ht="18" customHeight="1" hidden="1"/>
    <row r="880" ht="18" customHeight="1" hidden="1"/>
    <row r="881" ht="18" customHeight="1" hidden="1"/>
    <row r="882" ht="18" customHeight="1" hidden="1"/>
    <row r="883" ht="18" customHeight="1" hidden="1"/>
    <row r="884" ht="18" customHeight="1" hidden="1"/>
    <row r="885" ht="18" customHeight="1" hidden="1"/>
    <row r="886" ht="18" customHeight="1" hidden="1"/>
    <row r="887" ht="18" customHeight="1" hidden="1"/>
    <row r="888" ht="18" customHeight="1" hidden="1"/>
    <row r="889" ht="18" customHeight="1" hidden="1"/>
    <row r="890" ht="18" customHeight="1" hidden="1"/>
    <row r="891" ht="18" customHeight="1" hidden="1"/>
    <row r="892" ht="18" customHeight="1" hidden="1"/>
    <row r="893" ht="18" customHeight="1" hidden="1"/>
    <row r="894" ht="18" customHeight="1" hidden="1"/>
    <row r="895" ht="18" customHeight="1" hidden="1"/>
    <row r="896" ht="18" customHeight="1" hidden="1"/>
    <row r="897" ht="18" customHeight="1" hidden="1"/>
    <row r="898" ht="18" customHeight="1" hidden="1"/>
    <row r="899" ht="18" customHeight="1" hidden="1"/>
    <row r="900" ht="18" customHeight="1" hidden="1"/>
    <row r="901" ht="18" customHeight="1" hidden="1"/>
    <row r="902" ht="18" customHeight="1" hidden="1"/>
    <row r="903" ht="18" customHeight="1" hidden="1"/>
    <row r="904" ht="18" customHeight="1" hidden="1"/>
    <row r="905" ht="18" customHeight="1" hidden="1"/>
    <row r="906" ht="18" customHeight="1" hidden="1"/>
    <row r="907" ht="18" customHeight="1" hidden="1"/>
    <row r="908" ht="18" customHeight="1" hidden="1"/>
    <row r="909" ht="18" customHeight="1" hidden="1"/>
    <row r="910" ht="18" customHeight="1" hidden="1"/>
    <row r="911" ht="18" customHeight="1" hidden="1"/>
    <row r="912" ht="18" customHeight="1" hidden="1"/>
    <row r="913" ht="18" customHeight="1" hidden="1"/>
    <row r="914" ht="18" customHeight="1" hidden="1"/>
    <row r="915" ht="18" customHeight="1" hidden="1"/>
    <row r="916" ht="18" customHeight="1" hidden="1"/>
    <row r="917" ht="18" customHeight="1" hidden="1"/>
    <row r="918" ht="18" customHeight="1" hidden="1"/>
    <row r="919" ht="18" customHeight="1" hidden="1"/>
    <row r="920" ht="18" customHeight="1" hidden="1"/>
    <row r="921" ht="18" customHeight="1" hidden="1"/>
    <row r="922" ht="18" customHeight="1" hidden="1"/>
    <row r="923" ht="18" customHeight="1" hidden="1"/>
    <row r="924" ht="18" customHeight="1" hidden="1"/>
    <row r="925" ht="18" customHeight="1" hidden="1"/>
    <row r="926" ht="18" customHeight="1" hidden="1"/>
    <row r="927" ht="18" customHeight="1" hidden="1"/>
    <row r="928" ht="18" customHeight="1" hidden="1"/>
    <row r="929" ht="18" customHeight="1" hidden="1"/>
    <row r="930" ht="18" customHeight="1" hidden="1"/>
    <row r="931" ht="18" customHeight="1" hidden="1"/>
    <row r="932" ht="18" customHeight="1" hidden="1"/>
    <row r="933" ht="18" customHeight="1" hidden="1"/>
    <row r="934" ht="18" customHeight="1" hidden="1"/>
    <row r="935" ht="18" customHeight="1" hidden="1"/>
    <row r="936" ht="18" customHeight="1" hidden="1"/>
    <row r="937" ht="18" customHeight="1" hidden="1"/>
    <row r="938" ht="18" customHeight="1" hidden="1"/>
    <row r="939" ht="18" customHeight="1" hidden="1"/>
    <row r="940" ht="18" customHeight="1" hidden="1"/>
    <row r="941" ht="18" customHeight="1" hidden="1"/>
    <row r="942" ht="18" customHeight="1" hidden="1"/>
    <row r="943" ht="18" customHeight="1" hidden="1"/>
    <row r="944" ht="18" customHeight="1" hidden="1"/>
    <row r="945" ht="18" customHeight="1" hidden="1"/>
    <row r="946" ht="18" customHeight="1" hidden="1"/>
    <row r="947" ht="18" customHeight="1" hidden="1"/>
    <row r="948" ht="18" customHeight="1" hidden="1"/>
    <row r="949" ht="18" customHeight="1" hidden="1"/>
    <row r="950" ht="18" customHeight="1" hidden="1"/>
    <row r="951" ht="18" customHeight="1" hidden="1"/>
    <row r="952" ht="18" customHeight="1" hidden="1"/>
    <row r="953" ht="18" customHeight="1" hidden="1"/>
    <row r="954" ht="18" customHeight="1" hidden="1"/>
    <row r="955" ht="18" customHeight="1" hidden="1"/>
    <row r="956" ht="18" customHeight="1" hidden="1"/>
    <row r="957" ht="18" customHeight="1" hidden="1"/>
    <row r="958" ht="18" customHeight="1" hidden="1"/>
    <row r="959" ht="18" customHeight="1" hidden="1"/>
    <row r="960" ht="18" customHeight="1" hidden="1"/>
    <row r="961" ht="18" customHeight="1" hidden="1"/>
    <row r="962" ht="18" customHeight="1" hidden="1"/>
    <row r="963" ht="18" customHeight="1" hidden="1"/>
    <row r="964" ht="18" customHeight="1" hidden="1"/>
    <row r="965" ht="18" customHeight="1" hidden="1"/>
    <row r="966" ht="18" customHeight="1" hidden="1"/>
    <row r="967" ht="18" customHeight="1" hidden="1"/>
    <row r="968" ht="18" customHeight="1" hidden="1"/>
    <row r="969" ht="18" customHeight="1" hidden="1"/>
    <row r="970" ht="18" customHeight="1" hidden="1"/>
    <row r="971" ht="18" customHeight="1" hidden="1"/>
    <row r="972" ht="18" customHeight="1" hidden="1"/>
    <row r="973" ht="18" customHeight="1" hidden="1"/>
    <row r="974" ht="18" customHeight="1" hidden="1"/>
    <row r="975" ht="18" customHeight="1" hidden="1"/>
    <row r="976" ht="18" customHeight="1" hidden="1"/>
    <row r="977" ht="18" customHeight="1" hidden="1"/>
    <row r="978" ht="18" customHeight="1" hidden="1"/>
    <row r="979" ht="18" customHeight="1" hidden="1"/>
    <row r="980" ht="18" customHeight="1" hidden="1"/>
    <row r="981" ht="18" customHeight="1" hidden="1"/>
    <row r="982" ht="18" customHeight="1" hidden="1"/>
    <row r="983" ht="18" customHeight="1" hidden="1"/>
    <row r="984" ht="18" customHeight="1" hidden="1"/>
    <row r="985" ht="18" customHeight="1" hidden="1"/>
    <row r="986" ht="18" customHeight="1" hidden="1"/>
    <row r="987" ht="18" customHeight="1" hidden="1"/>
    <row r="988" ht="18" customHeight="1" hidden="1"/>
    <row r="989" ht="18" customHeight="1" hidden="1"/>
    <row r="990" ht="18" customHeight="1" hidden="1"/>
    <row r="991" ht="18" customHeight="1" hidden="1"/>
    <row r="992" ht="18" customHeight="1" hidden="1"/>
    <row r="993" ht="18" customHeight="1" hidden="1"/>
    <row r="994" ht="18" customHeight="1" hidden="1"/>
    <row r="995" ht="18" customHeight="1" hidden="1"/>
    <row r="996" ht="18" customHeight="1" hidden="1"/>
    <row r="997" ht="18" customHeight="1" hidden="1"/>
    <row r="998" ht="18" customHeight="1" hidden="1"/>
    <row r="999" ht="18" customHeight="1" hidden="1"/>
    <row r="1000" ht="18" customHeight="1" hidden="1"/>
    <row r="1001" ht="18" customHeight="1" hidden="1"/>
    <row r="1002" ht="18" customHeight="1" hidden="1"/>
    <row r="1003" ht="18" customHeight="1" hidden="1"/>
    <row r="1004" ht="18" customHeight="1" hidden="1"/>
    <row r="1005" ht="18" customHeight="1" hidden="1"/>
    <row r="1006" ht="18" customHeight="1" hidden="1"/>
    <row r="1007" ht="18" customHeight="1" hidden="1"/>
    <row r="1008" ht="18" customHeight="1" hidden="1"/>
    <row r="1009" ht="18" customHeight="1" hidden="1"/>
    <row r="1010" ht="18" customHeight="1" hidden="1"/>
    <row r="1011" ht="18" customHeight="1" hidden="1"/>
    <row r="1012" ht="18" customHeight="1" hidden="1"/>
    <row r="1013" ht="18" customHeight="1" hidden="1"/>
    <row r="1014" ht="18" customHeight="1" hidden="1"/>
    <row r="1015" ht="18" customHeight="1" hidden="1"/>
    <row r="1016" ht="18" customHeight="1" hidden="1"/>
    <row r="1017" ht="18" customHeight="1" hidden="1"/>
    <row r="1018" ht="18" customHeight="1" hidden="1"/>
    <row r="1019" ht="18" customHeight="1" hidden="1"/>
    <row r="1020" ht="18" customHeight="1" hidden="1"/>
    <row r="1021" ht="18" customHeight="1" hidden="1"/>
    <row r="1022" ht="18" customHeight="1" hidden="1"/>
    <row r="1023" ht="18" customHeight="1" hidden="1"/>
    <row r="1024" ht="18" customHeight="1" hidden="1"/>
    <row r="1025" ht="18" customHeight="1" hidden="1"/>
    <row r="1026" ht="18" customHeight="1" hidden="1"/>
    <row r="1027" ht="18" customHeight="1" hidden="1"/>
    <row r="1028" ht="18" customHeight="1" hidden="1"/>
    <row r="1029" ht="18" customHeight="1" hidden="1"/>
    <row r="1030" ht="18" customHeight="1" hidden="1"/>
    <row r="1031" ht="18" customHeight="1" hidden="1"/>
    <row r="1032" ht="18" customHeight="1" hidden="1"/>
    <row r="1033" ht="18" customHeight="1" hidden="1"/>
    <row r="1034" ht="18" customHeight="1" hidden="1"/>
    <row r="1035" ht="18" customHeight="1" hidden="1"/>
    <row r="1036" ht="18" customHeight="1" hidden="1"/>
    <row r="1037" ht="18" customHeight="1" hidden="1"/>
    <row r="1038" ht="18" customHeight="1" hidden="1"/>
    <row r="1039" ht="18" customHeight="1" hidden="1"/>
    <row r="1040" ht="18" customHeight="1" hidden="1"/>
    <row r="1041" ht="18" customHeight="1" hidden="1"/>
    <row r="1042" ht="18" customHeight="1" hidden="1"/>
    <row r="1043" ht="18" customHeight="1" hidden="1"/>
    <row r="1044" ht="18" customHeight="1" hidden="1"/>
    <row r="1045" ht="18" customHeight="1" hidden="1"/>
    <row r="1046" ht="18" customHeight="1" hidden="1"/>
    <row r="1047" ht="18" customHeight="1" hidden="1"/>
    <row r="1048" ht="18" customHeight="1" hidden="1"/>
    <row r="1049" ht="18" customHeight="1" hidden="1"/>
    <row r="1050" ht="18" customHeight="1" hidden="1"/>
    <row r="1051" ht="18" customHeight="1" hidden="1"/>
    <row r="1052" ht="18" customHeight="1" hidden="1"/>
    <row r="1053" ht="18" customHeight="1" hidden="1"/>
    <row r="1054" ht="18" customHeight="1" hidden="1"/>
    <row r="1055" ht="18" customHeight="1" hidden="1"/>
    <row r="1056" ht="18" customHeight="1" hidden="1"/>
    <row r="1057" ht="18" customHeight="1" hidden="1"/>
    <row r="1058" ht="18" customHeight="1" hidden="1"/>
    <row r="1059" ht="18" customHeight="1" hidden="1"/>
    <row r="1060" ht="18" customHeight="1" hidden="1"/>
    <row r="1061" ht="18" customHeight="1" hidden="1"/>
    <row r="1062" ht="18" customHeight="1" hidden="1"/>
    <row r="1063" ht="18" customHeight="1" hidden="1"/>
    <row r="1064" ht="18" customHeight="1" hidden="1"/>
    <row r="1065" ht="18" customHeight="1" hidden="1"/>
    <row r="1066" ht="18" customHeight="1" hidden="1"/>
    <row r="1067" ht="18" customHeight="1" hidden="1"/>
    <row r="1068" ht="18" customHeight="1" hidden="1"/>
    <row r="1069" ht="18" customHeight="1" hidden="1"/>
    <row r="1070" ht="18" customHeight="1" hidden="1"/>
    <row r="1071" ht="18" customHeight="1" hidden="1"/>
    <row r="1072" ht="18" customHeight="1" hidden="1"/>
    <row r="1073" ht="18" customHeight="1" hidden="1"/>
    <row r="1074" ht="18" customHeight="1" hidden="1"/>
    <row r="1075" ht="18" customHeight="1" hidden="1"/>
    <row r="1076" ht="18" customHeight="1" hidden="1"/>
    <row r="1077" ht="18" customHeight="1" hidden="1"/>
    <row r="1078" ht="18" customHeight="1" hidden="1"/>
    <row r="1079" ht="18" customHeight="1" hidden="1"/>
    <row r="1080" ht="18" customHeight="1" hidden="1"/>
    <row r="1081" ht="18" customHeight="1" hidden="1"/>
    <row r="1082" ht="18" customHeight="1" hidden="1"/>
    <row r="1083" ht="18" customHeight="1" hidden="1"/>
    <row r="1084" ht="18" customHeight="1" hidden="1"/>
    <row r="1085" ht="18" customHeight="1" hidden="1"/>
    <row r="1086" ht="18" customHeight="1" hidden="1"/>
    <row r="1087" ht="18" customHeight="1" hidden="1"/>
    <row r="1088" ht="18" customHeight="1" hidden="1"/>
    <row r="1089" ht="18" customHeight="1" hidden="1"/>
    <row r="1090" ht="18" customHeight="1" hidden="1"/>
    <row r="1091" ht="18" customHeight="1" hidden="1"/>
    <row r="1092" ht="18" customHeight="1" hidden="1"/>
    <row r="1093" ht="18" customHeight="1" hidden="1"/>
    <row r="1094" ht="18" customHeight="1" hidden="1"/>
    <row r="1095" ht="18" customHeight="1" hidden="1"/>
    <row r="1096" ht="18" customHeight="1" hidden="1"/>
    <row r="1097" ht="18" customHeight="1" hidden="1"/>
    <row r="1098" ht="18" customHeight="1" hidden="1"/>
    <row r="1099" ht="18" customHeight="1" hidden="1"/>
    <row r="1100" ht="18" customHeight="1" hidden="1"/>
    <row r="1101" ht="18" customHeight="1" hidden="1"/>
    <row r="1102" ht="18" customHeight="1" hidden="1"/>
    <row r="1103" ht="18" customHeight="1" hidden="1"/>
    <row r="1104" ht="18" customHeight="1" hidden="1"/>
    <row r="1105" ht="18" customHeight="1" hidden="1"/>
    <row r="1106" ht="18" customHeight="1" hidden="1"/>
    <row r="1107" ht="18" customHeight="1" hidden="1"/>
    <row r="1108" ht="18" customHeight="1" hidden="1"/>
    <row r="1109" ht="18" customHeight="1" hidden="1"/>
    <row r="1110" ht="18" customHeight="1" hidden="1"/>
    <row r="1111" ht="18" customHeight="1" hidden="1"/>
    <row r="1112" ht="18" customHeight="1" hidden="1"/>
    <row r="1113" ht="18" customHeight="1" hidden="1"/>
    <row r="1114" ht="18" customHeight="1" hidden="1"/>
    <row r="1115" ht="18" customHeight="1" hidden="1"/>
    <row r="1116" ht="18" customHeight="1" hidden="1"/>
    <row r="1117" ht="18" customHeight="1" hidden="1"/>
    <row r="1118" ht="18" customHeight="1" hidden="1"/>
    <row r="1119" ht="18" customHeight="1" hidden="1"/>
    <row r="1120" ht="18" customHeight="1" hidden="1"/>
    <row r="1121" ht="18" customHeight="1" hidden="1"/>
    <row r="1122" ht="18" customHeight="1" hidden="1"/>
    <row r="1123" ht="18" customHeight="1" hidden="1"/>
    <row r="1124" ht="18" customHeight="1" hidden="1"/>
    <row r="1125" ht="18" customHeight="1" hidden="1"/>
    <row r="1126" ht="18" customHeight="1" hidden="1"/>
    <row r="1127" ht="18" customHeight="1" hidden="1"/>
    <row r="1128" ht="18" customHeight="1" hidden="1"/>
    <row r="1129" ht="18" customHeight="1" hidden="1"/>
    <row r="1130" ht="18" customHeight="1" hidden="1"/>
    <row r="1131" ht="18" customHeight="1" hidden="1"/>
    <row r="1132" ht="18" customHeight="1" hidden="1"/>
    <row r="1133" ht="18" customHeight="1" hidden="1"/>
    <row r="1134" ht="18" customHeight="1" hidden="1"/>
    <row r="1135" ht="18" customHeight="1" hidden="1"/>
    <row r="1136" ht="18" customHeight="1" hidden="1"/>
    <row r="1137" ht="18" customHeight="1" hidden="1"/>
    <row r="1138" ht="18" customHeight="1" hidden="1"/>
    <row r="1139" ht="18" customHeight="1" hidden="1"/>
    <row r="1140" ht="18" customHeight="1" hidden="1"/>
    <row r="1141" ht="18" customHeight="1" hidden="1"/>
    <row r="1142" ht="18" customHeight="1" hidden="1"/>
    <row r="1143" ht="18" customHeight="1" hidden="1"/>
    <row r="1144" ht="18" customHeight="1" hidden="1"/>
    <row r="1145" ht="18" customHeight="1" hidden="1"/>
    <row r="1146" ht="18" customHeight="1" hidden="1"/>
    <row r="1147" ht="18" customHeight="1" hidden="1"/>
    <row r="1148" ht="18" customHeight="1" hidden="1"/>
    <row r="1149" ht="18" customHeight="1" hidden="1"/>
    <row r="1150" ht="18" customHeight="1" hidden="1"/>
    <row r="1151" ht="18" customHeight="1" hidden="1"/>
    <row r="1152" ht="18" customHeight="1" hidden="1"/>
    <row r="1153" ht="18" customHeight="1" hidden="1"/>
    <row r="1154" ht="18" customHeight="1" hidden="1"/>
    <row r="1155" ht="18" customHeight="1" hidden="1"/>
    <row r="1156" ht="18" customHeight="1" hidden="1"/>
    <row r="1157" ht="18" customHeight="1" hidden="1"/>
    <row r="1158" ht="18" customHeight="1" hidden="1"/>
    <row r="1159" ht="18" customHeight="1" hidden="1"/>
    <row r="1160" ht="18" customHeight="1" hidden="1"/>
    <row r="1161" ht="18" customHeight="1" hidden="1"/>
    <row r="1162" ht="18" customHeight="1" hidden="1"/>
    <row r="1163" ht="18" customHeight="1" hidden="1"/>
    <row r="1164" ht="18" customHeight="1" hidden="1"/>
    <row r="1165" ht="18" customHeight="1" hidden="1"/>
    <row r="1166" ht="18" customHeight="1" hidden="1"/>
    <row r="1167" ht="18" customHeight="1" hidden="1"/>
    <row r="1168" ht="18" customHeight="1" hidden="1"/>
    <row r="1169" ht="18" customHeight="1" hidden="1"/>
    <row r="1170" ht="18" customHeight="1" hidden="1"/>
    <row r="1171" ht="18" customHeight="1" hidden="1"/>
    <row r="1172" ht="18" customHeight="1" hidden="1"/>
    <row r="1173" ht="18" customHeight="1" hidden="1"/>
    <row r="1174" ht="18" customHeight="1" hidden="1"/>
    <row r="1175" ht="18" customHeight="1" hidden="1"/>
    <row r="1176" ht="18" customHeight="1" hidden="1"/>
    <row r="1177" ht="18" customHeight="1" hidden="1"/>
    <row r="1178" ht="18" customHeight="1" hidden="1"/>
    <row r="1179" ht="18" customHeight="1" hidden="1"/>
    <row r="1180" ht="18" customHeight="1" hidden="1"/>
    <row r="1181" ht="18" customHeight="1" hidden="1"/>
    <row r="1182" ht="18" customHeight="1" hidden="1"/>
    <row r="1183" ht="18" customHeight="1" hidden="1"/>
    <row r="1184" ht="18" customHeight="1" hidden="1"/>
    <row r="1185" ht="18" customHeight="1" hidden="1"/>
    <row r="1186" ht="18" customHeight="1" hidden="1"/>
    <row r="1187" ht="18" customHeight="1" hidden="1"/>
    <row r="1188" ht="18" customHeight="1" hidden="1"/>
    <row r="1189" ht="18" customHeight="1" hidden="1"/>
    <row r="1190" ht="18" customHeight="1" hidden="1"/>
    <row r="1191" ht="18" customHeight="1" hidden="1"/>
    <row r="1192" ht="18" customHeight="1" hidden="1"/>
    <row r="1193" ht="18" customHeight="1" hidden="1"/>
    <row r="1194" ht="18" customHeight="1" hidden="1"/>
    <row r="1195" ht="18" customHeight="1" hidden="1"/>
    <row r="1196" ht="18" customHeight="1" hidden="1"/>
    <row r="1197" ht="18" customHeight="1" hidden="1"/>
    <row r="1198" ht="18" customHeight="1" hidden="1"/>
    <row r="1199" ht="18" customHeight="1" hidden="1"/>
    <row r="1200" ht="18" customHeight="1" hidden="1"/>
    <row r="1201" ht="18" customHeight="1" hidden="1"/>
    <row r="1202" ht="18" customHeight="1" hidden="1"/>
    <row r="1203" ht="18" customHeight="1" hidden="1"/>
    <row r="1204" ht="18" customHeight="1" hidden="1"/>
    <row r="1205" ht="18" customHeight="1" hidden="1"/>
    <row r="1206" ht="18" customHeight="1" hidden="1"/>
    <row r="1207" ht="18" customHeight="1" hidden="1"/>
    <row r="1208" ht="18" customHeight="1" hidden="1"/>
    <row r="1209" ht="18" customHeight="1" hidden="1"/>
    <row r="1210" ht="18" customHeight="1" hidden="1"/>
    <row r="1211" ht="18" customHeight="1" hidden="1"/>
    <row r="1212" ht="18" customHeight="1" hidden="1"/>
    <row r="1213" ht="18" customHeight="1" hidden="1"/>
    <row r="1214" ht="18" customHeight="1" hidden="1"/>
    <row r="1215" ht="18" customHeight="1" hidden="1"/>
    <row r="1216" ht="18" customHeight="1" hidden="1"/>
    <row r="1217" ht="18" customHeight="1" hidden="1"/>
    <row r="1218" ht="18" customHeight="1" hidden="1"/>
    <row r="1219" ht="18" customHeight="1" hidden="1"/>
    <row r="1220" ht="18" customHeight="1" hidden="1"/>
    <row r="1221" ht="18" customHeight="1" hidden="1"/>
    <row r="1222" ht="18" customHeight="1" hidden="1"/>
    <row r="1223" ht="18" customHeight="1" hidden="1"/>
    <row r="1224" ht="18" customHeight="1" hidden="1"/>
    <row r="1225" ht="18" customHeight="1" hidden="1"/>
    <row r="1226" ht="18" customHeight="1" hidden="1"/>
    <row r="1227" ht="18" customHeight="1" hidden="1"/>
    <row r="1228" ht="18" customHeight="1" hidden="1"/>
    <row r="1229" ht="18" customHeight="1" hidden="1"/>
    <row r="1230" ht="18" customHeight="1" hidden="1"/>
    <row r="1231" ht="18" customHeight="1" hidden="1"/>
    <row r="1232" ht="18" customHeight="1" hidden="1"/>
    <row r="1233" ht="18" customHeight="1" hidden="1"/>
    <row r="1234" ht="18" customHeight="1" hidden="1"/>
    <row r="1235" ht="18" customHeight="1" hidden="1"/>
    <row r="1236" ht="18" customHeight="1" hidden="1"/>
    <row r="1237" ht="18" customHeight="1" hidden="1"/>
    <row r="1238" ht="18" customHeight="1" hidden="1"/>
    <row r="1239" ht="18" customHeight="1" hidden="1"/>
    <row r="1240" ht="18" customHeight="1" hidden="1"/>
    <row r="1241" ht="18" customHeight="1" hidden="1"/>
    <row r="1242" ht="18" customHeight="1" hidden="1"/>
    <row r="1243" ht="18" customHeight="1" hidden="1"/>
    <row r="1244" ht="18" customHeight="1" hidden="1"/>
    <row r="1245" ht="18" customHeight="1" hidden="1"/>
    <row r="1246" ht="18" customHeight="1" hidden="1"/>
    <row r="1247" ht="18" customHeight="1" hidden="1"/>
    <row r="1248" ht="18" customHeight="1" hidden="1"/>
    <row r="1249" ht="18" customHeight="1" hidden="1"/>
    <row r="1250" ht="18" customHeight="1" hidden="1"/>
    <row r="1251" ht="18" customHeight="1" hidden="1"/>
    <row r="1252" ht="18" customHeight="1" hidden="1"/>
    <row r="1253" ht="18" customHeight="1" hidden="1"/>
    <row r="1254" ht="18" customHeight="1" hidden="1"/>
    <row r="1255" ht="18" customHeight="1" hidden="1"/>
    <row r="1256" ht="18" customHeight="1" hidden="1"/>
    <row r="1257" ht="18" customHeight="1" hidden="1"/>
    <row r="1258" ht="18" customHeight="1" hidden="1"/>
    <row r="1259" ht="18" customHeight="1" hidden="1"/>
    <row r="1260" ht="18" customHeight="1" hidden="1"/>
    <row r="1261" ht="18" customHeight="1" hidden="1"/>
    <row r="1262" ht="18" customHeight="1" hidden="1"/>
    <row r="1263" ht="18" customHeight="1" hidden="1"/>
    <row r="1264" ht="18" customHeight="1" hidden="1"/>
    <row r="1265" ht="18" customHeight="1" hidden="1"/>
    <row r="1266" ht="18" customHeight="1" hidden="1"/>
    <row r="1267" ht="18" customHeight="1" hidden="1"/>
    <row r="1268" ht="18" customHeight="1" hidden="1"/>
    <row r="1269" ht="18" customHeight="1" hidden="1"/>
    <row r="1270" ht="18" customHeight="1" hidden="1"/>
    <row r="1271" ht="18" customHeight="1" hidden="1"/>
    <row r="1272" ht="18" customHeight="1" hidden="1"/>
    <row r="1273" ht="18" customHeight="1" hidden="1"/>
    <row r="1274" ht="18" customHeight="1" hidden="1"/>
    <row r="1275" ht="18" customHeight="1" hidden="1"/>
    <row r="1276" ht="18" customHeight="1" hidden="1"/>
    <row r="1277" ht="18" customHeight="1" hidden="1"/>
    <row r="1278" ht="18" customHeight="1" hidden="1"/>
    <row r="1279" ht="18" customHeight="1" hidden="1"/>
    <row r="1280" ht="18" customHeight="1" hidden="1"/>
    <row r="1281" ht="18" customHeight="1" hidden="1"/>
    <row r="1282" ht="18" customHeight="1" hidden="1"/>
    <row r="1283" ht="18" customHeight="1" hidden="1"/>
    <row r="1284" ht="18" customHeight="1" hidden="1"/>
    <row r="1285" ht="18" customHeight="1" hidden="1"/>
    <row r="1286" ht="18" customHeight="1" hidden="1"/>
    <row r="1287" ht="18" customHeight="1" hidden="1"/>
    <row r="1288" ht="18" customHeight="1" hidden="1"/>
    <row r="1289" ht="18" customHeight="1" hidden="1"/>
    <row r="1290" ht="18" customHeight="1" hidden="1"/>
    <row r="1291" ht="18" customHeight="1" hidden="1"/>
    <row r="1292" ht="18" customHeight="1" hidden="1"/>
    <row r="1293" ht="18" customHeight="1" hidden="1"/>
    <row r="1294" ht="18" customHeight="1" hidden="1"/>
    <row r="1295" ht="18" customHeight="1" hidden="1"/>
    <row r="1296" ht="18" customHeight="1" hidden="1"/>
    <row r="1297" ht="18" customHeight="1" hidden="1"/>
    <row r="1298" ht="18" customHeight="1" hidden="1"/>
    <row r="1299" ht="18" customHeight="1" hidden="1"/>
    <row r="1300" ht="18" customHeight="1" hidden="1"/>
    <row r="1301" ht="18" customHeight="1" hidden="1"/>
    <row r="1302" ht="18" customHeight="1" hidden="1"/>
    <row r="1303" ht="18" customHeight="1" hidden="1"/>
    <row r="1304" ht="18" customHeight="1" hidden="1"/>
    <row r="1305" ht="18" customHeight="1" hidden="1"/>
    <row r="1306" ht="18" customHeight="1" hidden="1"/>
    <row r="1307" ht="18" customHeight="1" hidden="1"/>
    <row r="1308" ht="18" customHeight="1" hidden="1"/>
    <row r="1309" ht="18" customHeight="1" hidden="1"/>
    <row r="1310" ht="18" customHeight="1" hidden="1"/>
    <row r="1311" ht="18" customHeight="1" hidden="1"/>
    <row r="1312" ht="18" customHeight="1" hidden="1"/>
    <row r="1313" ht="18" customHeight="1" hidden="1"/>
    <row r="1314" ht="18" customHeight="1" hidden="1"/>
    <row r="1315" ht="18" customHeight="1" hidden="1"/>
    <row r="1316" ht="18" customHeight="1" hidden="1"/>
    <row r="1317" ht="18" customHeight="1" hidden="1"/>
    <row r="1318" ht="18" customHeight="1" hidden="1"/>
    <row r="1319" ht="18" customHeight="1" hidden="1"/>
    <row r="1320" ht="18" customHeight="1" hidden="1"/>
    <row r="1321" ht="18" customHeight="1" hidden="1"/>
    <row r="1322" ht="18" customHeight="1" hidden="1"/>
    <row r="1323" ht="18" customHeight="1" hidden="1"/>
    <row r="1324" ht="18" customHeight="1" hidden="1"/>
    <row r="1325" ht="18" customHeight="1" hidden="1"/>
    <row r="1326" ht="18" customHeight="1" hidden="1"/>
    <row r="1327" ht="18" customHeight="1" hidden="1"/>
    <row r="1328" ht="18" customHeight="1" hidden="1"/>
    <row r="1329" ht="18" customHeight="1" hidden="1"/>
    <row r="1330" ht="18" customHeight="1" hidden="1"/>
    <row r="1331" ht="18" customHeight="1" hidden="1"/>
    <row r="1332" ht="18" customHeight="1" hidden="1"/>
    <row r="1333" ht="18" customHeight="1" hidden="1"/>
    <row r="1334" ht="18" customHeight="1" hidden="1"/>
    <row r="1335" ht="18" customHeight="1" hidden="1"/>
    <row r="1336" ht="18" customHeight="1" hidden="1"/>
    <row r="1337" ht="18" customHeight="1" hidden="1"/>
    <row r="1338" ht="18" customHeight="1" hidden="1"/>
    <row r="1339" ht="18" customHeight="1" hidden="1"/>
    <row r="1340" ht="18" customHeight="1" hidden="1"/>
    <row r="1341" ht="18" customHeight="1" hidden="1"/>
    <row r="1342" ht="18" customHeight="1" hidden="1"/>
    <row r="1343" ht="18" customHeight="1" hidden="1"/>
    <row r="1344" ht="18" customHeight="1" hidden="1"/>
    <row r="1345" ht="18" customHeight="1" hidden="1"/>
    <row r="1346" ht="18" customHeight="1" hidden="1"/>
    <row r="1347" ht="18" customHeight="1" hidden="1"/>
    <row r="1348" ht="18" customHeight="1" hidden="1"/>
    <row r="1349" ht="18" customHeight="1" hidden="1"/>
    <row r="1350" ht="18" customHeight="1" hidden="1"/>
    <row r="1351" ht="18" customHeight="1" hidden="1"/>
    <row r="1352" ht="18" customHeight="1" hidden="1"/>
    <row r="1353" ht="18" customHeight="1" hidden="1"/>
    <row r="1354" ht="18" customHeight="1" hidden="1"/>
    <row r="1355" ht="18" customHeight="1" hidden="1"/>
    <row r="1356" ht="18" customHeight="1" hidden="1"/>
    <row r="1357" ht="18" customHeight="1" hidden="1"/>
    <row r="1358" ht="18" customHeight="1" hidden="1"/>
    <row r="1359" ht="18" customHeight="1" hidden="1"/>
    <row r="1360" ht="18" customHeight="1" hidden="1"/>
    <row r="1361" ht="18" customHeight="1" hidden="1"/>
    <row r="1362" ht="18" customHeight="1" hidden="1"/>
    <row r="1363" ht="18" customHeight="1" hidden="1"/>
    <row r="1364" ht="18" customHeight="1" hidden="1"/>
    <row r="1365" ht="18" customHeight="1" hidden="1"/>
    <row r="1366" ht="18" customHeight="1" hidden="1"/>
    <row r="1367" ht="18" customHeight="1" hidden="1"/>
    <row r="1368" ht="18" customHeight="1" hidden="1"/>
    <row r="1369" ht="18" customHeight="1" hidden="1"/>
    <row r="1370" ht="18" customHeight="1" hidden="1"/>
    <row r="1371" ht="18" customHeight="1" hidden="1"/>
    <row r="1372" ht="18" customHeight="1" hidden="1"/>
    <row r="1373" ht="18" customHeight="1" hidden="1"/>
    <row r="1374" ht="18" customHeight="1" hidden="1"/>
    <row r="1375" ht="18" customHeight="1" hidden="1"/>
    <row r="1376" ht="18" customHeight="1" hidden="1"/>
    <row r="1377" ht="18" customHeight="1" hidden="1"/>
    <row r="1378" ht="18" customHeight="1" hidden="1"/>
    <row r="1379" ht="18" customHeight="1" hidden="1"/>
    <row r="1380" ht="18" customHeight="1" hidden="1"/>
    <row r="1381" ht="18" customHeight="1" hidden="1"/>
    <row r="1382" ht="18" customHeight="1" hidden="1"/>
    <row r="1383" ht="18" customHeight="1" hidden="1"/>
    <row r="1384" ht="18" customHeight="1" hidden="1"/>
    <row r="1385" ht="18" customHeight="1" hidden="1"/>
    <row r="1386" ht="18" customHeight="1" hidden="1"/>
    <row r="1387" ht="18" customHeight="1" hidden="1"/>
    <row r="1388" ht="18" customHeight="1" hidden="1"/>
    <row r="1389" ht="18" customHeight="1" hidden="1"/>
    <row r="1390" ht="18" customHeight="1" hidden="1"/>
    <row r="1391" ht="18" customHeight="1" hidden="1"/>
    <row r="1392" ht="18" customHeight="1" hidden="1"/>
    <row r="1393" ht="18" customHeight="1" hidden="1"/>
    <row r="1394" ht="18" customHeight="1" hidden="1"/>
    <row r="1395" ht="18" customHeight="1" hidden="1"/>
    <row r="1396" ht="18" customHeight="1" hidden="1"/>
    <row r="1397" ht="18" customHeight="1" hidden="1"/>
    <row r="1398" ht="18" customHeight="1" hidden="1"/>
    <row r="1399" ht="18" customHeight="1" hidden="1"/>
    <row r="1400" ht="18" customHeight="1" hidden="1"/>
    <row r="1401" ht="18" customHeight="1" hidden="1"/>
    <row r="1402" ht="18" customHeight="1" hidden="1"/>
    <row r="1403" ht="18" customHeight="1" hidden="1"/>
    <row r="1404" ht="18" customHeight="1" hidden="1"/>
    <row r="1405" ht="18" customHeight="1" hidden="1"/>
    <row r="1406" ht="18" customHeight="1" hidden="1"/>
    <row r="1407" ht="18" customHeight="1" hidden="1"/>
    <row r="1408" ht="18" customHeight="1" hidden="1"/>
    <row r="1409" ht="18" customHeight="1" hidden="1"/>
    <row r="1410" ht="18" customHeight="1" hidden="1"/>
    <row r="1411" ht="18" customHeight="1" hidden="1"/>
    <row r="1412" ht="18" customHeight="1" hidden="1"/>
    <row r="1413" ht="18" customHeight="1" hidden="1"/>
    <row r="1414" ht="18" customHeight="1" hidden="1"/>
    <row r="1415" ht="18" customHeight="1" hidden="1"/>
    <row r="1416" ht="18" customHeight="1" hidden="1"/>
    <row r="1417" ht="18" customHeight="1" hidden="1"/>
    <row r="1418" ht="18" customHeight="1" hidden="1"/>
    <row r="1419" ht="18" customHeight="1" hidden="1"/>
    <row r="1420" ht="18" customHeight="1" hidden="1"/>
    <row r="1421" ht="18" customHeight="1" hidden="1"/>
    <row r="1422" ht="18" customHeight="1" hidden="1"/>
    <row r="1423" ht="18" customHeight="1" hidden="1"/>
    <row r="1424" ht="18" customHeight="1" hidden="1"/>
    <row r="1425" ht="18" customHeight="1" hidden="1"/>
    <row r="1426" ht="18" customHeight="1" hidden="1"/>
    <row r="1427" ht="18" customHeight="1" hidden="1"/>
    <row r="1428" ht="18" customHeight="1" hidden="1"/>
    <row r="1429" ht="18" customHeight="1" hidden="1"/>
    <row r="1430" ht="18" customHeight="1" hidden="1"/>
    <row r="1431" ht="18" customHeight="1" hidden="1"/>
    <row r="1432" ht="18" customHeight="1" hidden="1"/>
    <row r="1433" ht="18" customHeight="1" hidden="1"/>
    <row r="1434" ht="18" customHeight="1" hidden="1"/>
    <row r="1435" ht="18" customHeight="1" hidden="1"/>
    <row r="1436" ht="18" customHeight="1" hidden="1"/>
    <row r="1437" ht="18" customHeight="1" hidden="1"/>
    <row r="1438" ht="18" customHeight="1" hidden="1"/>
    <row r="1439" ht="18" customHeight="1" hidden="1"/>
    <row r="1440" ht="18" customHeight="1" hidden="1"/>
    <row r="1441" ht="18" customHeight="1" hidden="1"/>
    <row r="1442" ht="18" customHeight="1" hidden="1"/>
    <row r="1443" ht="18" customHeight="1" hidden="1"/>
    <row r="1444" ht="18" customHeight="1" hidden="1"/>
    <row r="1445" ht="18" customHeight="1" hidden="1"/>
    <row r="1446" ht="18" customHeight="1" hidden="1"/>
    <row r="1447" ht="18" customHeight="1" hidden="1"/>
    <row r="1448" ht="18" customHeight="1" hidden="1"/>
    <row r="1449" ht="18" customHeight="1" hidden="1"/>
    <row r="1450" ht="18" customHeight="1" hidden="1"/>
    <row r="1451" ht="18" customHeight="1" hidden="1"/>
    <row r="1452" ht="18" customHeight="1" hidden="1"/>
    <row r="1453" ht="18" customHeight="1" hidden="1"/>
    <row r="1454" ht="18" customHeight="1" hidden="1"/>
    <row r="1455" ht="18" customHeight="1" hidden="1"/>
    <row r="1456" ht="18" customHeight="1" hidden="1"/>
    <row r="1457" ht="18" customHeight="1" hidden="1"/>
    <row r="1458" ht="18" customHeight="1" hidden="1"/>
    <row r="1459" ht="18" customHeight="1" hidden="1"/>
    <row r="1460" ht="18" customHeight="1" hidden="1"/>
    <row r="1461" ht="18" customHeight="1" hidden="1"/>
    <row r="1462" ht="18" customHeight="1" hidden="1"/>
    <row r="1463" ht="18" customHeight="1" hidden="1"/>
    <row r="1464" ht="18" customHeight="1" hidden="1"/>
    <row r="1465" ht="18" customHeight="1" hidden="1"/>
    <row r="1466" ht="18" customHeight="1" hidden="1"/>
    <row r="1467" ht="18" customHeight="1" hidden="1"/>
    <row r="1468" ht="18" customHeight="1" hidden="1"/>
    <row r="1469" ht="18" customHeight="1" hidden="1"/>
    <row r="1470" ht="18" customHeight="1" hidden="1"/>
    <row r="1471" ht="18" customHeight="1" hidden="1"/>
    <row r="1472" ht="18" customHeight="1" hidden="1"/>
    <row r="1473" ht="18" customHeight="1" hidden="1"/>
    <row r="1474" ht="18" customHeight="1" hidden="1"/>
    <row r="1475" ht="18" customHeight="1" hidden="1"/>
    <row r="1476" ht="18" customHeight="1" hidden="1"/>
    <row r="1477" ht="18" customHeight="1" hidden="1"/>
    <row r="1478" ht="18" customHeight="1" hidden="1"/>
    <row r="1479" ht="18" customHeight="1" hidden="1"/>
    <row r="1480" ht="18" customHeight="1" hidden="1"/>
    <row r="1481" ht="18" customHeight="1" hidden="1"/>
    <row r="1482" ht="18" customHeight="1" hidden="1"/>
    <row r="1483" ht="18" customHeight="1" hidden="1"/>
    <row r="1484" ht="18" customHeight="1" hidden="1"/>
    <row r="1485" ht="18" customHeight="1" hidden="1"/>
    <row r="1486" ht="18" customHeight="1" hidden="1"/>
    <row r="1487" ht="18" customHeight="1" hidden="1"/>
    <row r="1488" ht="18" customHeight="1" hidden="1"/>
    <row r="1489" ht="18" customHeight="1" hidden="1"/>
    <row r="1490" ht="18" customHeight="1" hidden="1"/>
    <row r="1491" ht="18" customHeight="1" hidden="1"/>
    <row r="1492" ht="18" customHeight="1" hidden="1"/>
    <row r="1493" ht="18" customHeight="1" hidden="1"/>
    <row r="1494" ht="18" customHeight="1" hidden="1"/>
    <row r="1495" ht="18" customHeight="1" hidden="1"/>
    <row r="1496" ht="18" customHeight="1" hidden="1"/>
    <row r="1497" ht="18" customHeight="1" hidden="1"/>
    <row r="1498" ht="18" customHeight="1" hidden="1"/>
    <row r="1499" ht="18" customHeight="1" hidden="1"/>
    <row r="1500" ht="18" customHeight="1" hidden="1"/>
    <row r="1501" ht="18" customHeight="1" hidden="1"/>
    <row r="1502" ht="18" customHeight="1" hidden="1"/>
    <row r="1503" ht="18" customHeight="1" hidden="1"/>
    <row r="1504" ht="18" customHeight="1" hidden="1"/>
    <row r="1505" ht="18" customHeight="1" hidden="1"/>
    <row r="1506" ht="18" customHeight="1" hidden="1"/>
    <row r="1507" ht="18" customHeight="1" hidden="1"/>
    <row r="1508" ht="18" customHeight="1" hidden="1"/>
    <row r="1509" ht="18" customHeight="1" hidden="1"/>
    <row r="1510" ht="18" customHeight="1" hidden="1"/>
    <row r="1511" ht="18" customHeight="1" hidden="1"/>
    <row r="1512" ht="18" customHeight="1" hidden="1"/>
    <row r="1513" ht="18" customHeight="1" hidden="1"/>
    <row r="1514" ht="18" customHeight="1" hidden="1"/>
    <row r="1515" ht="18" customHeight="1" hidden="1"/>
    <row r="1516" ht="18" customHeight="1" hidden="1"/>
    <row r="1517" ht="18" customHeight="1" hidden="1"/>
    <row r="1518" ht="18" customHeight="1" hidden="1"/>
    <row r="1519" ht="18" customHeight="1" hidden="1"/>
    <row r="1520" ht="18" customHeight="1" hidden="1"/>
    <row r="1521" ht="18" customHeight="1" hidden="1"/>
    <row r="1522" ht="18" customHeight="1" hidden="1"/>
    <row r="1523" ht="18" customHeight="1" hidden="1"/>
    <row r="1524" ht="18" customHeight="1" hidden="1"/>
    <row r="1525" ht="18" customHeight="1" hidden="1"/>
    <row r="1526" ht="18" customHeight="1" hidden="1"/>
    <row r="1527" ht="18" customHeight="1" hidden="1"/>
    <row r="1528" ht="18" customHeight="1" hidden="1"/>
    <row r="1529" ht="18" customHeight="1" hidden="1"/>
    <row r="1530" ht="18" customHeight="1" hidden="1"/>
    <row r="1531" ht="18" customHeight="1" hidden="1"/>
    <row r="1532" ht="18" customHeight="1" hidden="1"/>
    <row r="1533" ht="18" customHeight="1" hidden="1"/>
    <row r="1534" ht="18" customHeight="1" hidden="1"/>
    <row r="1535" ht="18" customHeight="1" hidden="1"/>
    <row r="1536" ht="18" customHeight="1" hidden="1"/>
    <row r="1537" ht="18" customHeight="1" hidden="1"/>
    <row r="1538" ht="18" customHeight="1" hidden="1"/>
    <row r="1539" ht="18" customHeight="1" hidden="1"/>
    <row r="1540" ht="18" customHeight="1" hidden="1"/>
    <row r="1541" ht="18" customHeight="1" hidden="1"/>
    <row r="1542" ht="18" customHeight="1" hidden="1"/>
    <row r="1543" ht="18" customHeight="1" hidden="1"/>
    <row r="1544" ht="18" customHeight="1" hidden="1"/>
    <row r="1545" ht="18" customHeight="1" hidden="1"/>
    <row r="1546" ht="18" customHeight="1" hidden="1"/>
    <row r="1547" ht="18" customHeight="1" hidden="1"/>
    <row r="1548" ht="18" customHeight="1" hidden="1"/>
    <row r="1549" ht="18" customHeight="1" hidden="1"/>
    <row r="1550" ht="18" customHeight="1" hidden="1"/>
    <row r="1551" ht="18" customHeight="1" hidden="1"/>
    <row r="1552" ht="18" customHeight="1" hidden="1"/>
    <row r="1553" ht="18" customHeight="1" hidden="1"/>
    <row r="1554" ht="18" customHeight="1" hidden="1"/>
    <row r="1555" ht="18" customHeight="1" hidden="1"/>
    <row r="1556" ht="18" customHeight="1" hidden="1"/>
    <row r="1557" ht="18" customHeight="1" hidden="1"/>
    <row r="1558" ht="18" customHeight="1" hidden="1"/>
    <row r="1559" ht="18" customHeight="1" hidden="1"/>
    <row r="1560" ht="18" customHeight="1" hidden="1"/>
    <row r="1561" ht="18" customHeight="1" hidden="1"/>
    <row r="1562" ht="18" customHeight="1" hidden="1"/>
    <row r="1563" ht="18" customHeight="1" hidden="1"/>
    <row r="1564" ht="18" customHeight="1" hidden="1"/>
    <row r="1565" ht="18" customHeight="1" hidden="1"/>
    <row r="1566" ht="18" customHeight="1" hidden="1"/>
    <row r="1567" ht="18" customHeight="1" hidden="1"/>
    <row r="1568" ht="18" customHeight="1" hidden="1"/>
    <row r="1569" ht="18" customHeight="1" hidden="1"/>
    <row r="1570" ht="18" customHeight="1" hidden="1"/>
    <row r="1571" ht="18" customHeight="1" hidden="1"/>
    <row r="1572" ht="18" customHeight="1" hidden="1"/>
    <row r="1573" ht="18" customHeight="1" hidden="1"/>
    <row r="1574" ht="18" customHeight="1" hidden="1"/>
    <row r="1575" ht="18" customHeight="1" hidden="1"/>
    <row r="1576" ht="18" customHeight="1" hidden="1"/>
    <row r="1577" ht="18" customHeight="1" hidden="1"/>
    <row r="1578" ht="18" customHeight="1" hidden="1"/>
    <row r="1579" ht="18" customHeight="1" hidden="1"/>
    <row r="1580" ht="18" customHeight="1" hidden="1"/>
    <row r="1581" ht="18" customHeight="1" hidden="1"/>
    <row r="1582" ht="18" customHeight="1" hidden="1"/>
    <row r="1583" ht="18" customHeight="1" hidden="1"/>
    <row r="1584" ht="18" customHeight="1" hidden="1"/>
    <row r="1585" ht="18" customHeight="1" hidden="1"/>
    <row r="1586" ht="18" customHeight="1" hidden="1"/>
    <row r="1587" ht="18" customHeight="1" hidden="1"/>
    <row r="1588" ht="18" customHeight="1" hidden="1"/>
    <row r="1589" ht="18" customHeight="1" hidden="1"/>
    <row r="1590" ht="18" customHeight="1" hidden="1"/>
    <row r="1591" ht="18" customHeight="1" hidden="1"/>
    <row r="1592" ht="18" customHeight="1" hidden="1"/>
    <row r="1593" ht="18" customHeight="1" hidden="1"/>
    <row r="1594" ht="18" customHeight="1" hidden="1"/>
    <row r="1595" ht="18" customHeight="1" hidden="1"/>
    <row r="1596" ht="18" customHeight="1" hidden="1"/>
    <row r="1597" ht="18" customHeight="1" hidden="1"/>
    <row r="1598" ht="18" customHeight="1" hidden="1"/>
    <row r="1599" ht="18" customHeight="1" hidden="1"/>
    <row r="1600" ht="18" customHeight="1" hidden="1"/>
    <row r="1601" ht="18" customHeight="1" hidden="1"/>
    <row r="1602" ht="18" customHeight="1" hidden="1"/>
    <row r="1603" ht="18" customHeight="1" hidden="1"/>
    <row r="1604" ht="18" customHeight="1" hidden="1"/>
    <row r="1605" ht="18" customHeight="1" hidden="1"/>
    <row r="1606" ht="18" customHeight="1" hidden="1"/>
    <row r="1607" ht="18" customHeight="1" hidden="1"/>
    <row r="1608" ht="18" customHeight="1" hidden="1"/>
    <row r="1609" ht="18" customHeight="1" hidden="1"/>
    <row r="1610" ht="18" customHeight="1" hidden="1"/>
    <row r="1611" ht="18" customHeight="1" hidden="1"/>
    <row r="1612" ht="18" customHeight="1" hidden="1"/>
    <row r="1613" ht="18" customHeight="1" hidden="1"/>
    <row r="1614" ht="18" customHeight="1" hidden="1"/>
    <row r="1615" ht="18" customHeight="1" hidden="1"/>
    <row r="1616" ht="18" customHeight="1" hidden="1"/>
    <row r="1617" ht="18" customHeight="1" hidden="1"/>
    <row r="1618" ht="18" customHeight="1" hidden="1"/>
    <row r="1619" ht="18" customHeight="1" hidden="1"/>
    <row r="1620" ht="18" customHeight="1" hidden="1"/>
    <row r="1621" ht="18" customHeight="1" hidden="1"/>
    <row r="1622" ht="18" customHeight="1" hidden="1"/>
    <row r="1623" ht="18" customHeight="1" hidden="1"/>
    <row r="1624" ht="18" customHeight="1" hidden="1"/>
    <row r="1625" ht="18" customHeight="1" hidden="1"/>
    <row r="1626" ht="18" customHeight="1" hidden="1"/>
    <row r="1627" ht="18" customHeight="1" hidden="1"/>
    <row r="1628" ht="18" customHeight="1" hidden="1"/>
    <row r="1629" ht="18" customHeight="1" hidden="1"/>
    <row r="1630" ht="18" customHeight="1" hidden="1"/>
    <row r="1631" ht="18" customHeight="1" hidden="1"/>
    <row r="1632" ht="18" customHeight="1" hidden="1"/>
    <row r="1633" ht="18" customHeight="1" hidden="1"/>
    <row r="1634" ht="18" customHeight="1" hidden="1"/>
    <row r="1635" ht="18" customHeight="1" hidden="1"/>
    <row r="1636" ht="18" customHeight="1" hidden="1"/>
    <row r="1637" ht="18" customHeight="1" hidden="1"/>
    <row r="1638" ht="18" customHeight="1" hidden="1"/>
    <row r="1639" ht="18" customHeight="1" hidden="1"/>
    <row r="1640" ht="18" customHeight="1" hidden="1"/>
    <row r="1641" ht="18" customHeight="1" hidden="1"/>
    <row r="1642" ht="18" customHeight="1" hidden="1"/>
    <row r="1643" ht="18" customHeight="1" hidden="1"/>
    <row r="1644" ht="18" customHeight="1" hidden="1"/>
    <row r="1645" ht="18" customHeight="1" hidden="1"/>
    <row r="1646" ht="18" customHeight="1" hidden="1"/>
    <row r="1647" ht="18" customHeight="1" hidden="1"/>
    <row r="1648" ht="18" customHeight="1" hidden="1"/>
    <row r="1649" ht="18" customHeight="1" hidden="1"/>
    <row r="1650" ht="18" customHeight="1" hidden="1"/>
    <row r="1651" ht="18" customHeight="1" hidden="1"/>
    <row r="1652" ht="18" customHeight="1" hidden="1"/>
    <row r="1653" ht="18" customHeight="1" hidden="1"/>
    <row r="1654" ht="18" customHeight="1" hidden="1"/>
    <row r="1655" ht="18" customHeight="1" hidden="1"/>
    <row r="1656" ht="18" customHeight="1" hidden="1"/>
    <row r="1657" ht="18" customHeight="1" hidden="1"/>
    <row r="1658" ht="18" customHeight="1" hidden="1"/>
    <row r="1659" ht="18" customHeight="1" hidden="1"/>
    <row r="1660" ht="18" customHeight="1" hidden="1"/>
    <row r="1661" ht="18" customHeight="1" hidden="1"/>
    <row r="1662" ht="18" customHeight="1" hidden="1"/>
    <row r="1663" ht="18" customHeight="1" hidden="1"/>
    <row r="1664" ht="18" customHeight="1" hidden="1"/>
    <row r="1665" ht="18" customHeight="1" hidden="1"/>
    <row r="1666" ht="18" customHeight="1" hidden="1"/>
    <row r="1667" ht="18" customHeight="1" hidden="1"/>
    <row r="1668" ht="18" customHeight="1" hidden="1"/>
    <row r="1669" ht="18" customHeight="1" hidden="1"/>
    <row r="1670" ht="18" customHeight="1" hidden="1"/>
    <row r="1671" ht="18" customHeight="1" hidden="1"/>
    <row r="1672" ht="18" customHeight="1" hidden="1"/>
    <row r="1673" ht="18" customHeight="1" hidden="1"/>
    <row r="1674" ht="18" customHeight="1" hidden="1"/>
    <row r="1675" ht="18" customHeight="1" hidden="1"/>
    <row r="1676" ht="18" customHeight="1" hidden="1"/>
    <row r="1677" ht="18" customHeight="1" hidden="1"/>
    <row r="1678" ht="18" customHeight="1" hidden="1"/>
    <row r="1679" ht="18" customHeight="1" hidden="1"/>
    <row r="1680" ht="18" customHeight="1" hidden="1"/>
    <row r="1681" ht="18" customHeight="1" hidden="1"/>
    <row r="1682" ht="18" customHeight="1" hidden="1"/>
    <row r="1683" ht="18" customHeight="1" hidden="1"/>
    <row r="1684" ht="18" customHeight="1" hidden="1"/>
    <row r="1685" ht="18" customHeight="1" hidden="1"/>
    <row r="1686" ht="18" customHeight="1" hidden="1"/>
    <row r="1687" ht="18" customHeight="1" hidden="1"/>
    <row r="1688" ht="18" customHeight="1" hidden="1"/>
    <row r="1689" ht="18" customHeight="1" hidden="1"/>
    <row r="1690" ht="18" customHeight="1" hidden="1"/>
    <row r="1691" ht="18" customHeight="1" hidden="1"/>
    <row r="1692" ht="18" customHeight="1" hidden="1"/>
    <row r="1693" ht="18" customHeight="1" hidden="1"/>
    <row r="1694" ht="18" customHeight="1" hidden="1"/>
    <row r="1695" ht="18" customHeight="1" hidden="1"/>
    <row r="1696" ht="18" customHeight="1" hidden="1"/>
    <row r="1697" ht="18" customHeight="1" hidden="1"/>
    <row r="1698" ht="18" customHeight="1" hidden="1"/>
    <row r="1699" ht="18" customHeight="1" hidden="1"/>
    <row r="1700" ht="18" customHeight="1" hidden="1"/>
    <row r="1701" ht="18" customHeight="1" hidden="1"/>
    <row r="1702" ht="18" customHeight="1" hidden="1"/>
    <row r="1703" ht="18" customHeight="1" hidden="1"/>
    <row r="1704" ht="18" customHeight="1" hidden="1"/>
    <row r="1705" ht="18" customHeight="1" hidden="1"/>
    <row r="1706" ht="18" customHeight="1" hidden="1"/>
    <row r="1707" ht="18" customHeight="1" hidden="1"/>
    <row r="1708" ht="18" customHeight="1" hidden="1"/>
    <row r="1709" ht="18" customHeight="1" hidden="1"/>
    <row r="1710" ht="18" customHeight="1" hidden="1"/>
    <row r="1711" ht="18" customHeight="1" hidden="1"/>
    <row r="1712" ht="18" customHeight="1" hidden="1"/>
    <row r="1713" ht="18" customHeight="1" hidden="1"/>
    <row r="1714" ht="18" customHeight="1" hidden="1"/>
    <row r="1715" ht="18" customHeight="1" hidden="1"/>
    <row r="1716" ht="18" customHeight="1" hidden="1"/>
    <row r="1717" ht="18" customHeight="1" hidden="1"/>
    <row r="1718" ht="18" customHeight="1" hidden="1"/>
    <row r="1719" ht="18" customHeight="1" hidden="1"/>
    <row r="1720" ht="18" customHeight="1" hidden="1"/>
    <row r="1721" ht="18" customHeight="1" hidden="1"/>
    <row r="1722" ht="18" customHeight="1" hidden="1"/>
    <row r="1723" ht="18" customHeight="1" hidden="1"/>
    <row r="1724" ht="18" customHeight="1" hidden="1"/>
    <row r="1725" ht="18" customHeight="1" hidden="1"/>
    <row r="1726" ht="18" customHeight="1" hidden="1"/>
    <row r="1727" ht="18" customHeight="1" hidden="1"/>
    <row r="1728" ht="18" customHeight="1" hidden="1"/>
    <row r="1729" ht="18" customHeight="1" hidden="1"/>
    <row r="1730" ht="18" customHeight="1" hidden="1"/>
    <row r="1731" ht="18" customHeight="1" hidden="1"/>
    <row r="1732" ht="18" customHeight="1" hidden="1"/>
    <row r="1733" ht="18" customHeight="1" hidden="1"/>
    <row r="1734" ht="18" customHeight="1" hidden="1"/>
    <row r="1735" ht="18" customHeight="1" hidden="1"/>
    <row r="1736" ht="18" customHeight="1" hidden="1"/>
    <row r="1737" ht="18" customHeight="1" hidden="1"/>
    <row r="1738" ht="18" customHeight="1" hidden="1"/>
    <row r="1739" ht="18" customHeight="1" hidden="1"/>
    <row r="1740" ht="18" customHeight="1" hidden="1"/>
    <row r="1741" ht="18" customHeight="1" hidden="1"/>
    <row r="1742" ht="18" customHeight="1" hidden="1"/>
    <row r="1743" ht="18" customHeight="1" hidden="1"/>
    <row r="1744" ht="18" customHeight="1" hidden="1"/>
    <row r="1745" ht="18" customHeight="1" hidden="1"/>
    <row r="1746" ht="18" customHeight="1" hidden="1"/>
    <row r="1747" ht="18" customHeight="1" hidden="1"/>
    <row r="1748" ht="18" customHeight="1" hidden="1"/>
    <row r="1749" ht="18" customHeight="1" hidden="1"/>
    <row r="1750" ht="18" customHeight="1" hidden="1"/>
    <row r="1751" ht="18" customHeight="1" hidden="1"/>
    <row r="1752" ht="18" customHeight="1" hidden="1"/>
    <row r="1753" ht="18" customHeight="1" hidden="1"/>
    <row r="1754" ht="18" customHeight="1" hidden="1"/>
    <row r="1755" ht="18" customHeight="1" hidden="1"/>
    <row r="1756" ht="18" customHeight="1" hidden="1"/>
    <row r="1757" ht="18" customHeight="1" hidden="1"/>
    <row r="1758" ht="18" customHeight="1" hidden="1"/>
    <row r="1759" ht="18" customHeight="1" hidden="1"/>
    <row r="1760" ht="18" customHeight="1" hidden="1"/>
    <row r="1761" ht="18" customHeight="1" hidden="1"/>
    <row r="1762" ht="18" customHeight="1" hidden="1"/>
    <row r="1763" ht="18" customHeight="1" hidden="1"/>
    <row r="1764" ht="18" customHeight="1" hidden="1"/>
    <row r="1765" ht="18" customHeight="1" hidden="1"/>
    <row r="1766" ht="18" customHeight="1" hidden="1"/>
    <row r="1767" ht="18" customHeight="1" hidden="1"/>
    <row r="1768" ht="18" customHeight="1" hidden="1"/>
    <row r="1769" ht="18" customHeight="1" hidden="1"/>
    <row r="1770" ht="18" customHeight="1" hidden="1"/>
    <row r="1771" ht="18" customHeight="1" hidden="1"/>
    <row r="1772" ht="18" customHeight="1" hidden="1"/>
    <row r="1773" ht="18" customHeight="1" hidden="1"/>
    <row r="1774" ht="18" customHeight="1" hidden="1"/>
    <row r="1775" ht="18" customHeight="1" hidden="1"/>
    <row r="1776" ht="18" customHeight="1" hidden="1"/>
    <row r="1777" ht="18" customHeight="1" hidden="1"/>
    <row r="1778" ht="18" customHeight="1" hidden="1"/>
    <row r="1779" ht="18" customHeight="1" hidden="1"/>
    <row r="1780" ht="18" customHeight="1" hidden="1"/>
    <row r="1781" ht="18" customHeight="1" hidden="1"/>
    <row r="1782" ht="18" customHeight="1" hidden="1"/>
    <row r="1783" ht="18" customHeight="1" hidden="1"/>
    <row r="1784" ht="18" customHeight="1" hidden="1"/>
    <row r="1785" ht="18" customHeight="1" hidden="1"/>
    <row r="1786" ht="18" customHeight="1" hidden="1"/>
    <row r="1787" ht="18" customHeight="1" hidden="1"/>
    <row r="1788" ht="18" customHeight="1" hidden="1"/>
    <row r="1789" ht="18" customHeight="1" hidden="1"/>
    <row r="1790" ht="18" customHeight="1" hidden="1"/>
    <row r="1791" ht="18" customHeight="1" hidden="1"/>
    <row r="1792" ht="18" customHeight="1" hidden="1"/>
    <row r="1793" ht="18" customHeight="1" hidden="1"/>
    <row r="1794" ht="18" customHeight="1" hidden="1"/>
    <row r="1795" ht="18" customHeight="1" hidden="1"/>
    <row r="1796" ht="18" customHeight="1" hidden="1"/>
    <row r="1797" ht="18" customHeight="1" hidden="1"/>
    <row r="1798" ht="18" customHeight="1" hidden="1"/>
    <row r="1799" ht="18" customHeight="1" hidden="1"/>
    <row r="1800" ht="18" customHeight="1" hidden="1"/>
    <row r="1801" ht="18" customHeight="1" hidden="1"/>
    <row r="1802" ht="18" customHeight="1" hidden="1"/>
    <row r="1803" ht="18" customHeight="1" hidden="1"/>
    <row r="1804" ht="18" customHeight="1" hidden="1"/>
    <row r="1805" ht="18" customHeight="1" hidden="1"/>
    <row r="1806" ht="18" customHeight="1" hidden="1"/>
    <row r="1807" ht="18" customHeight="1" hidden="1"/>
    <row r="1808" ht="18" customHeight="1" hidden="1"/>
    <row r="1809" ht="18" customHeight="1" hidden="1"/>
    <row r="1810" ht="18" customHeight="1" hidden="1"/>
    <row r="1811" ht="18" customHeight="1" hidden="1"/>
    <row r="1812" ht="18" customHeight="1" hidden="1"/>
    <row r="1813" ht="18" customHeight="1" hidden="1"/>
    <row r="1814" ht="18" customHeight="1" hidden="1"/>
    <row r="1815" ht="18" customHeight="1" hidden="1"/>
    <row r="1816" ht="18" customHeight="1" hidden="1"/>
    <row r="1817" ht="18" customHeight="1" hidden="1"/>
    <row r="1818" ht="18" customHeight="1" hidden="1"/>
    <row r="1819" ht="18" customHeight="1" hidden="1"/>
    <row r="1820" ht="18" customHeight="1" hidden="1"/>
    <row r="1821" ht="18" customHeight="1" hidden="1"/>
    <row r="1822" ht="18" customHeight="1" hidden="1"/>
    <row r="1823" ht="18" customHeight="1" hidden="1"/>
    <row r="1824" ht="18" customHeight="1" hidden="1"/>
    <row r="1825" ht="18" customHeight="1" hidden="1"/>
    <row r="1826" ht="18" customHeight="1" hidden="1"/>
    <row r="1827" ht="18" customHeight="1" hidden="1"/>
    <row r="1828" ht="18" customHeight="1" hidden="1"/>
    <row r="1829" ht="18" customHeight="1" hidden="1"/>
    <row r="1830" ht="18" customHeight="1" hidden="1"/>
    <row r="1831" ht="18" customHeight="1" hidden="1"/>
    <row r="1832" ht="18" customHeight="1" hidden="1"/>
    <row r="1833" ht="18" customHeight="1" hidden="1"/>
    <row r="1834" ht="18" customHeight="1" hidden="1"/>
    <row r="1835" ht="18" customHeight="1" hidden="1"/>
    <row r="1836" ht="18" customHeight="1" hidden="1"/>
    <row r="1837" ht="18" customHeight="1" hidden="1"/>
    <row r="1838" ht="18" customHeight="1" hidden="1"/>
    <row r="1839" ht="18" customHeight="1" hidden="1"/>
    <row r="1840" ht="18" customHeight="1" hidden="1"/>
    <row r="1841" ht="18" customHeight="1" hidden="1"/>
    <row r="1842" ht="18" customHeight="1" hidden="1"/>
    <row r="1843" ht="18" customHeight="1" hidden="1"/>
    <row r="1844" ht="18" customHeight="1" hidden="1"/>
    <row r="1845" ht="18" customHeight="1" hidden="1"/>
    <row r="1846" ht="18" customHeight="1" hidden="1"/>
    <row r="1847" ht="18" customHeight="1" hidden="1"/>
    <row r="1848" ht="18" customHeight="1" hidden="1"/>
    <row r="1849" ht="18" customHeight="1" hidden="1"/>
    <row r="1850" ht="18" customHeight="1" hidden="1"/>
    <row r="1851" ht="18" customHeight="1" hidden="1"/>
    <row r="1852" ht="18" customHeight="1" hidden="1"/>
    <row r="1853" ht="18" customHeight="1" hidden="1"/>
    <row r="1854" ht="18" customHeight="1" hidden="1"/>
    <row r="1855" ht="18" customHeight="1" hidden="1"/>
    <row r="1856" ht="18" customHeight="1" hidden="1"/>
    <row r="1857" ht="18" customHeight="1" hidden="1"/>
    <row r="1858" ht="18" customHeight="1" hidden="1"/>
    <row r="1859" ht="18" customHeight="1" hidden="1"/>
    <row r="1860" ht="18" customHeight="1" hidden="1"/>
    <row r="1861" ht="18" customHeight="1" hidden="1"/>
    <row r="1862" ht="18" customHeight="1" hidden="1"/>
    <row r="1863" ht="18" customHeight="1" hidden="1"/>
    <row r="1864" ht="18" customHeight="1" hidden="1"/>
    <row r="1865" ht="18" customHeight="1" hidden="1"/>
    <row r="1866" ht="18" customHeight="1" hidden="1"/>
    <row r="1867" ht="18" customHeight="1" hidden="1"/>
    <row r="1868" ht="18" customHeight="1" hidden="1"/>
    <row r="1869" ht="18" customHeight="1" hidden="1"/>
    <row r="1870" ht="18" customHeight="1" hidden="1"/>
    <row r="1871" ht="18" customHeight="1" hidden="1"/>
    <row r="1872" ht="18" customHeight="1" hidden="1"/>
    <row r="1873" ht="18" customHeight="1" hidden="1"/>
    <row r="1874" ht="18" customHeight="1" hidden="1"/>
    <row r="1875" ht="18" customHeight="1" hidden="1"/>
    <row r="1876" ht="18" customHeight="1" hidden="1"/>
    <row r="1877" ht="18" customHeight="1" hidden="1"/>
    <row r="1878" ht="18" customHeight="1" hidden="1"/>
    <row r="1879" ht="18" customHeight="1" hidden="1"/>
    <row r="1880" ht="18" customHeight="1" hidden="1"/>
    <row r="1881" ht="18" customHeight="1" hidden="1"/>
    <row r="1882" ht="18" customHeight="1" hidden="1"/>
    <row r="1883" ht="18" customHeight="1" hidden="1"/>
    <row r="1884" ht="18" customHeight="1" hidden="1"/>
    <row r="1885" ht="18" customHeight="1" hidden="1"/>
    <row r="1886" ht="18" customHeight="1" hidden="1"/>
    <row r="1887" ht="18" customHeight="1" hidden="1"/>
    <row r="1888" ht="18" customHeight="1" hidden="1"/>
    <row r="1889" ht="18" customHeight="1" hidden="1"/>
    <row r="1890" ht="18" customHeight="1" hidden="1"/>
    <row r="1891" ht="18" customHeight="1" hidden="1"/>
    <row r="1892" ht="18" customHeight="1" hidden="1"/>
    <row r="1893" ht="18" customHeight="1" hidden="1"/>
    <row r="1894" ht="18" customHeight="1" hidden="1"/>
    <row r="1895" ht="18" customHeight="1" hidden="1"/>
    <row r="1896" ht="18" customHeight="1" hidden="1"/>
    <row r="1897" ht="18" customHeight="1" hidden="1"/>
    <row r="1898" ht="18" customHeight="1" hidden="1"/>
    <row r="1899" ht="18" customHeight="1" hidden="1"/>
    <row r="1900" ht="18" customHeight="1" hidden="1"/>
    <row r="1901" ht="18" customHeight="1" hidden="1"/>
    <row r="1902" ht="18" customHeight="1" hidden="1"/>
    <row r="1903" ht="18" customHeight="1" hidden="1"/>
    <row r="1904" ht="18" customHeight="1" hidden="1"/>
    <row r="1905" ht="18" customHeight="1" hidden="1"/>
    <row r="1906" ht="18" customHeight="1" hidden="1"/>
    <row r="1907" ht="18" customHeight="1" hidden="1"/>
    <row r="1908" ht="18" customHeight="1" hidden="1"/>
    <row r="1909" ht="18" customHeight="1" hidden="1"/>
    <row r="1910" ht="18" customHeight="1" hidden="1"/>
    <row r="1911" ht="18" customHeight="1" hidden="1"/>
    <row r="1912" ht="18" customHeight="1" hidden="1"/>
    <row r="1913" ht="18" customHeight="1" hidden="1"/>
    <row r="1914" ht="18" customHeight="1" hidden="1"/>
    <row r="1915" ht="18" customHeight="1" hidden="1"/>
    <row r="1916" ht="18" customHeight="1" hidden="1"/>
    <row r="1917" ht="18" customHeight="1" hidden="1"/>
    <row r="1918" ht="18" customHeight="1" hidden="1"/>
    <row r="1919" ht="18" customHeight="1" hidden="1"/>
    <row r="1920" ht="18" customHeight="1" hidden="1"/>
    <row r="1921" ht="18" customHeight="1" hidden="1"/>
    <row r="1922" ht="18" customHeight="1" hidden="1"/>
    <row r="1923" ht="18" customHeight="1" hidden="1"/>
    <row r="1924" ht="18" customHeight="1" hidden="1"/>
    <row r="1925" ht="18" customHeight="1" hidden="1"/>
    <row r="1926" ht="18" customHeight="1" hidden="1"/>
    <row r="1927" ht="18" customHeight="1" hidden="1"/>
    <row r="1928" ht="18" customHeight="1" hidden="1"/>
    <row r="1929" ht="18" customHeight="1" hidden="1"/>
    <row r="1930" ht="18" customHeight="1" hidden="1"/>
    <row r="1931" ht="18" customHeight="1" hidden="1"/>
    <row r="1932" ht="18" customHeight="1" hidden="1"/>
    <row r="1933" ht="18" customHeight="1" hidden="1"/>
    <row r="1934" ht="18" customHeight="1" hidden="1"/>
    <row r="1935" ht="18" customHeight="1" hidden="1"/>
    <row r="1936" ht="18" customHeight="1" hidden="1"/>
    <row r="1937" ht="18" customHeight="1" hidden="1"/>
    <row r="1938" ht="18" customHeight="1" hidden="1"/>
    <row r="1939" ht="18" customHeight="1" hidden="1"/>
    <row r="1940" ht="18" customHeight="1" hidden="1"/>
    <row r="1941" ht="18" customHeight="1" hidden="1"/>
    <row r="1942" ht="18" customHeight="1" hidden="1"/>
    <row r="1943" ht="18" customHeight="1" hidden="1"/>
    <row r="1944" ht="18" customHeight="1" hidden="1"/>
    <row r="1945" ht="18" customHeight="1" hidden="1"/>
    <row r="1946" ht="18" customHeight="1" hidden="1"/>
    <row r="1947" ht="18" customHeight="1" hidden="1"/>
    <row r="1948" ht="18" customHeight="1" hidden="1"/>
    <row r="1949" ht="18" customHeight="1" hidden="1"/>
    <row r="1950" ht="18" customHeight="1" hidden="1"/>
    <row r="1951" ht="18" customHeight="1" hidden="1"/>
    <row r="1952" ht="18" customHeight="1" hidden="1"/>
    <row r="1953" ht="18" customHeight="1" hidden="1"/>
    <row r="1954" ht="18" customHeight="1" hidden="1"/>
    <row r="1955" ht="18" customHeight="1" hidden="1"/>
    <row r="1956" ht="18" customHeight="1" hidden="1"/>
    <row r="1957" ht="18" customHeight="1" hidden="1"/>
    <row r="1958" ht="18" customHeight="1" hidden="1"/>
    <row r="1959" ht="18" customHeight="1" hidden="1"/>
    <row r="1960" ht="18" customHeight="1" hidden="1"/>
    <row r="1961" ht="18" customHeight="1" hidden="1"/>
    <row r="1962" ht="18" customHeight="1" hidden="1"/>
    <row r="1963" ht="18" customHeight="1" hidden="1"/>
    <row r="1964" ht="18" customHeight="1" hidden="1"/>
    <row r="1965" ht="18" customHeight="1" hidden="1"/>
    <row r="1966" ht="18" customHeight="1" hidden="1"/>
    <row r="1967" ht="18" customHeight="1" hidden="1"/>
    <row r="1968" ht="18" customHeight="1" hidden="1"/>
    <row r="1969" ht="18" customHeight="1" hidden="1"/>
    <row r="1970" ht="18" customHeight="1" hidden="1"/>
    <row r="1971" ht="18" customHeight="1" hidden="1"/>
    <row r="1972" ht="18" customHeight="1" hidden="1"/>
    <row r="1973" ht="18" customHeight="1" hidden="1"/>
    <row r="1974" ht="18" customHeight="1" hidden="1"/>
    <row r="1975" ht="18" customHeight="1" hidden="1"/>
    <row r="1976" ht="18" customHeight="1" hidden="1"/>
    <row r="1977" ht="18" customHeight="1" hidden="1"/>
    <row r="1978" ht="18" customHeight="1" hidden="1"/>
    <row r="1979" ht="18" customHeight="1" hidden="1"/>
    <row r="1980" ht="18" customHeight="1" hidden="1"/>
    <row r="1981" ht="18" customHeight="1" hidden="1"/>
    <row r="1982" ht="18" customHeight="1" hidden="1"/>
    <row r="1983" ht="18" customHeight="1" hidden="1"/>
    <row r="1984" ht="18" customHeight="1" hidden="1"/>
    <row r="1985" ht="18" customHeight="1" hidden="1"/>
    <row r="1986" ht="18" customHeight="1" hidden="1"/>
    <row r="1987" ht="18" customHeight="1" hidden="1"/>
    <row r="1988" ht="18" customHeight="1" hidden="1"/>
    <row r="1989" ht="18" customHeight="1" hidden="1"/>
    <row r="1990" ht="18" customHeight="1" hidden="1"/>
    <row r="1991" ht="18" customHeight="1" hidden="1"/>
    <row r="1992" ht="18" customHeight="1" hidden="1"/>
    <row r="1993" ht="18" customHeight="1" hidden="1"/>
    <row r="1994" ht="18" customHeight="1" hidden="1"/>
    <row r="1995" ht="18" customHeight="1" hidden="1"/>
    <row r="1996" ht="18" customHeight="1" hidden="1"/>
    <row r="1997" ht="18" customHeight="1" hidden="1"/>
    <row r="1998" ht="18" customHeight="1" hidden="1"/>
    <row r="1999" ht="18" customHeight="1" hidden="1"/>
    <row r="2000" ht="18" customHeight="1" hidden="1"/>
    <row r="2001" ht="18" customHeight="1" hidden="1"/>
    <row r="2002" ht="18" customHeight="1" hidden="1"/>
    <row r="2003" ht="18" customHeight="1" hidden="1"/>
    <row r="2004" ht="18" customHeight="1" hidden="1"/>
    <row r="2005" ht="18" customHeight="1" hidden="1"/>
    <row r="2006" ht="18" customHeight="1" hidden="1"/>
    <row r="2007" ht="18" customHeight="1" hidden="1"/>
    <row r="2008" ht="18" customHeight="1" hidden="1"/>
    <row r="2009" ht="18" customHeight="1" hidden="1"/>
    <row r="2010" ht="18" customHeight="1" hidden="1"/>
    <row r="2011" ht="18" customHeight="1" hidden="1"/>
    <row r="2012" ht="18" customHeight="1" hidden="1"/>
    <row r="2013" ht="18" customHeight="1" hidden="1"/>
    <row r="2014" ht="18" customHeight="1" hidden="1"/>
    <row r="2015" ht="18" customHeight="1" hidden="1"/>
    <row r="2016" ht="18" customHeight="1" hidden="1"/>
    <row r="2017" ht="18" customHeight="1" hidden="1"/>
    <row r="2018" ht="18" customHeight="1" hidden="1"/>
    <row r="2019" ht="18" customHeight="1" hidden="1"/>
    <row r="2020" ht="18" customHeight="1" hidden="1"/>
    <row r="2021" ht="18" customHeight="1" hidden="1"/>
    <row r="2022" ht="18" customHeight="1" hidden="1"/>
    <row r="2023" ht="18" customHeight="1" hidden="1"/>
    <row r="2024" ht="18" customHeight="1" hidden="1"/>
    <row r="2025" ht="18" customHeight="1" hidden="1"/>
    <row r="2026" ht="18" customHeight="1" hidden="1"/>
    <row r="2027" ht="18" customHeight="1" hidden="1"/>
    <row r="2028" ht="18" customHeight="1" hidden="1"/>
    <row r="2029" ht="18" customHeight="1" hidden="1"/>
    <row r="2030" ht="18" customHeight="1" hidden="1"/>
    <row r="2031" ht="18" customHeight="1" hidden="1"/>
    <row r="2032" ht="18" customHeight="1" hidden="1"/>
    <row r="2033" ht="18" customHeight="1" hidden="1"/>
    <row r="2034" ht="18" customHeight="1" hidden="1"/>
    <row r="2035" ht="18" customHeight="1" hidden="1"/>
    <row r="2036" ht="18" customHeight="1" hidden="1"/>
    <row r="2037" ht="18" customHeight="1" hidden="1"/>
    <row r="2038" ht="18" customHeight="1" hidden="1"/>
    <row r="2039" ht="18" customHeight="1" hidden="1"/>
    <row r="2040" ht="18" customHeight="1" hidden="1"/>
    <row r="2041" ht="18" customHeight="1" hidden="1"/>
    <row r="2042" ht="18" customHeight="1" hidden="1"/>
    <row r="2043" ht="18" customHeight="1" hidden="1"/>
    <row r="2044" ht="18" customHeight="1" hidden="1"/>
    <row r="2045" ht="18" customHeight="1" hidden="1"/>
    <row r="2046" ht="18" customHeight="1" hidden="1"/>
    <row r="2047" ht="18" customHeight="1" hidden="1"/>
    <row r="2048" ht="18" customHeight="1" hidden="1"/>
    <row r="2049" ht="18" customHeight="1" hidden="1"/>
    <row r="2050" ht="18" customHeight="1" hidden="1"/>
    <row r="2051" ht="18" customHeight="1" hidden="1"/>
    <row r="2052" ht="18" customHeight="1" hidden="1"/>
    <row r="2053" ht="18" customHeight="1" hidden="1"/>
    <row r="2054" ht="18" customHeight="1" hidden="1"/>
    <row r="2055" ht="18" customHeight="1" hidden="1"/>
    <row r="2056" ht="18" customHeight="1" hidden="1"/>
    <row r="2057" ht="18" customHeight="1" hidden="1"/>
    <row r="2058" ht="18" customHeight="1" hidden="1"/>
    <row r="2059" ht="18" customHeight="1" hidden="1"/>
    <row r="2060" ht="18" customHeight="1" hidden="1"/>
    <row r="2061" ht="18" customHeight="1" hidden="1"/>
    <row r="2062" ht="18" customHeight="1" hidden="1"/>
    <row r="2063" ht="18" customHeight="1" hidden="1"/>
    <row r="2064" ht="18" customHeight="1" hidden="1"/>
    <row r="2065" ht="18" customHeight="1" hidden="1"/>
    <row r="2066" ht="18" customHeight="1" hidden="1"/>
    <row r="2067" ht="18" customHeight="1" hidden="1"/>
    <row r="2068" ht="18" customHeight="1" hidden="1"/>
    <row r="2069" ht="18" customHeight="1" hidden="1"/>
    <row r="2070" ht="18" customHeight="1" hidden="1"/>
    <row r="2071" ht="18" customHeight="1" hidden="1"/>
    <row r="2072" ht="18" customHeight="1" hidden="1"/>
    <row r="2073" ht="18" customHeight="1" hidden="1"/>
    <row r="2074" ht="18" customHeight="1" hidden="1"/>
    <row r="2075" ht="18" customHeight="1" hidden="1"/>
    <row r="2076" ht="18" customHeight="1" hidden="1"/>
    <row r="2077" ht="18" customHeight="1" hidden="1"/>
    <row r="2078" ht="18" customHeight="1" hidden="1"/>
    <row r="2079" ht="18" customHeight="1" hidden="1"/>
    <row r="2080" ht="18" customHeight="1" hidden="1"/>
    <row r="2081" ht="18" customHeight="1" hidden="1"/>
    <row r="2082" ht="18" customHeight="1" hidden="1"/>
    <row r="2083" ht="18" customHeight="1" hidden="1"/>
    <row r="2084" ht="18" customHeight="1" hidden="1"/>
    <row r="2085" ht="18" customHeight="1" hidden="1"/>
    <row r="2086" ht="18" customHeight="1" hidden="1"/>
    <row r="2087" ht="18" customHeight="1" hidden="1"/>
    <row r="2088" ht="18" customHeight="1" hidden="1"/>
    <row r="2089" ht="18" customHeight="1" hidden="1"/>
    <row r="2090" ht="18" customHeight="1" hidden="1"/>
    <row r="2091" ht="18" customHeight="1" hidden="1"/>
    <row r="2092" ht="18" customHeight="1" hidden="1"/>
    <row r="2093" ht="18" customHeight="1" hidden="1"/>
    <row r="2094" ht="18" customHeight="1" hidden="1"/>
    <row r="2095" ht="18" customHeight="1" hidden="1"/>
    <row r="2096" ht="18" customHeight="1" hidden="1"/>
    <row r="2097" ht="18" customHeight="1" hidden="1"/>
    <row r="2098" ht="18" customHeight="1" hidden="1"/>
    <row r="2099" ht="18" customHeight="1" hidden="1"/>
    <row r="2100" ht="18" customHeight="1" hidden="1"/>
    <row r="2101" ht="18" customHeight="1" hidden="1"/>
    <row r="2102" ht="18" customHeight="1" hidden="1"/>
    <row r="2103" ht="18" customHeight="1" hidden="1"/>
    <row r="2104" ht="18" customHeight="1" hidden="1"/>
    <row r="2105" ht="18" customHeight="1" hidden="1"/>
    <row r="2106" ht="18" customHeight="1" hidden="1"/>
    <row r="2107" ht="18" customHeight="1" hidden="1"/>
    <row r="2108" ht="18" customHeight="1" hidden="1"/>
    <row r="2109" ht="18" customHeight="1" hidden="1"/>
    <row r="2110" ht="18" customHeight="1" hidden="1"/>
    <row r="2111" ht="18" customHeight="1" hidden="1"/>
    <row r="2112" ht="18" customHeight="1" hidden="1"/>
    <row r="2113" ht="18" customHeight="1" hidden="1"/>
    <row r="2114" ht="18" customHeight="1" hidden="1"/>
    <row r="2115" ht="18" customHeight="1" hidden="1"/>
    <row r="2116" ht="18" customHeight="1" hidden="1"/>
    <row r="2117" ht="18" customHeight="1" hidden="1"/>
    <row r="2118" ht="18" customHeight="1" hidden="1"/>
    <row r="2119" ht="18" customHeight="1" hidden="1"/>
    <row r="2120" ht="18" customHeight="1" hidden="1"/>
    <row r="2121" ht="18" customHeight="1" hidden="1"/>
    <row r="2122" ht="18" customHeight="1" hidden="1"/>
    <row r="2123" ht="18" customHeight="1" hidden="1"/>
    <row r="2124" ht="18" customHeight="1" hidden="1"/>
    <row r="2125" ht="18" customHeight="1" hidden="1"/>
    <row r="2126" ht="18" customHeight="1" hidden="1"/>
    <row r="2127" ht="18" customHeight="1" hidden="1"/>
    <row r="2128" ht="18" customHeight="1" hidden="1"/>
    <row r="2129" ht="18" customHeight="1" hidden="1"/>
    <row r="2130" ht="18" customHeight="1" hidden="1"/>
    <row r="2131" ht="18" customHeight="1" hidden="1"/>
    <row r="2132" ht="18" customHeight="1" hidden="1"/>
    <row r="2133" ht="18" customHeight="1" hidden="1"/>
    <row r="2134" ht="18" customHeight="1" hidden="1"/>
    <row r="2135" ht="18" customHeight="1" hidden="1"/>
    <row r="2136" ht="18" customHeight="1" hidden="1"/>
    <row r="2137" ht="18" customHeight="1" hidden="1"/>
    <row r="2138" ht="18" customHeight="1" hidden="1"/>
    <row r="2139" ht="18" customHeight="1" hidden="1"/>
    <row r="2140" ht="18" customHeight="1" hidden="1"/>
    <row r="2141" ht="18" customHeight="1" hidden="1"/>
    <row r="2142" ht="18" customHeight="1" hidden="1"/>
    <row r="2143" ht="18" customHeight="1" hidden="1"/>
    <row r="2144" ht="18" customHeight="1" hidden="1"/>
    <row r="2145" ht="18" customHeight="1" hidden="1"/>
    <row r="2146" ht="18" customHeight="1" hidden="1"/>
    <row r="2147" ht="18" customHeight="1" hidden="1"/>
    <row r="2148" ht="18" customHeight="1" hidden="1"/>
    <row r="2149" ht="18" customHeight="1" hidden="1"/>
    <row r="2150" ht="18" customHeight="1" hidden="1"/>
    <row r="2151" ht="18" customHeight="1" hidden="1"/>
    <row r="2152" ht="18" customHeight="1" hidden="1"/>
    <row r="2153" ht="18" customHeight="1" hidden="1"/>
    <row r="2154" ht="18" customHeight="1" hidden="1"/>
    <row r="2155" ht="18" customHeight="1" hidden="1"/>
    <row r="2156" ht="18" customHeight="1" hidden="1"/>
    <row r="2157" ht="18" customHeight="1" hidden="1"/>
    <row r="2158" ht="18" customHeight="1" hidden="1"/>
    <row r="2159" ht="18" customHeight="1" hidden="1"/>
    <row r="2160" ht="18" customHeight="1" hidden="1"/>
    <row r="2161" ht="18" customHeight="1" hidden="1"/>
    <row r="2162" ht="18" customHeight="1" hidden="1"/>
    <row r="2163" ht="18" customHeight="1" hidden="1"/>
    <row r="2164" ht="18" customHeight="1" hidden="1"/>
    <row r="2165" ht="18" customHeight="1" hidden="1"/>
    <row r="2166" ht="18" customHeight="1" hidden="1"/>
    <row r="2167" ht="18" customHeight="1" hidden="1"/>
    <row r="2168" ht="18" customHeight="1" hidden="1"/>
    <row r="2169" ht="18" customHeight="1" hidden="1"/>
    <row r="2170" ht="18" customHeight="1" hidden="1"/>
    <row r="2171" ht="18" customHeight="1" hidden="1"/>
    <row r="2172" ht="18" customHeight="1" hidden="1"/>
    <row r="2173" ht="18" customHeight="1" hidden="1"/>
    <row r="2174" ht="18" customHeight="1" hidden="1"/>
    <row r="2175" ht="18" customHeight="1" hidden="1"/>
    <row r="2176" ht="18" customHeight="1" hidden="1"/>
    <row r="2177" ht="18" customHeight="1" hidden="1"/>
    <row r="2178" ht="18" customHeight="1" hidden="1"/>
    <row r="2179" ht="18" customHeight="1" hidden="1"/>
    <row r="2180" ht="18" customHeight="1" hidden="1"/>
    <row r="2181" ht="18" customHeight="1" hidden="1"/>
    <row r="2182" ht="18" customHeight="1" hidden="1"/>
    <row r="2183" ht="18" customHeight="1" hidden="1"/>
    <row r="2184" ht="18" customHeight="1" hidden="1"/>
    <row r="2185" ht="18" customHeight="1" hidden="1"/>
    <row r="2186" ht="18" customHeight="1" hidden="1"/>
    <row r="2187" ht="18" customHeight="1" hidden="1"/>
    <row r="2188" ht="18" customHeight="1" hidden="1"/>
    <row r="2189" ht="18" customHeight="1" hidden="1"/>
    <row r="2190" ht="18" customHeight="1" hidden="1"/>
    <row r="2191" ht="18" customHeight="1" hidden="1"/>
    <row r="2192" ht="18" customHeight="1" hidden="1"/>
    <row r="2193" ht="18" customHeight="1" hidden="1"/>
    <row r="2194" ht="18" customHeight="1" hidden="1"/>
    <row r="2195" ht="18" customHeight="1" hidden="1"/>
    <row r="2196" ht="18" customHeight="1" hidden="1"/>
    <row r="2197" ht="18" customHeight="1" hidden="1"/>
    <row r="2198" ht="18" customHeight="1" hidden="1"/>
    <row r="2199" ht="18" customHeight="1" hidden="1"/>
    <row r="2200" ht="18" customHeight="1" hidden="1"/>
    <row r="2201" ht="18" customHeight="1" hidden="1"/>
    <row r="2202" ht="18" customHeight="1" hidden="1"/>
    <row r="2203" ht="18" customHeight="1" hidden="1"/>
    <row r="2204" ht="18" customHeight="1" hidden="1"/>
    <row r="2205" ht="18" customHeight="1" hidden="1"/>
    <row r="2206" ht="18" customHeight="1" hidden="1"/>
    <row r="2207" ht="18" customHeight="1" hidden="1"/>
    <row r="2208" ht="18" customHeight="1" hidden="1"/>
    <row r="2209" ht="18" customHeight="1" hidden="1"/>
    <row r="2210" ht="18" customHeight="1" hidden="1"/>
    <row r="2211" ht="18" customHeight="1" hidden="1"/>
    <row r="2212" ht="18" customHeight="1" hidden="1"/>
    <row r="2213" ht="18" customHeight="1" hidden="1"/>
    <row r="2214" ht="18" customHeight="1" hidden="1"/>
    <row r="2215" ht="18" customHeight="1" hidden="1"/>
    <row r="2216" ht="18" customHeight="1" hidden="1"/>
    <row r="2217" ht="18" customHeight="1" hidden="1"/>
    <row r="2218" ht="18" customHeight="1" hidden="1"/>
    <row r="2219" ht="18" customHeight="1" hidden="1"/>
    <row r="2220" ht="18" customHeight="1" hidden="1"/>
    <row r="2221" ht="18" customHeight="1" hidden="1"/>
    <row r="2222" ht="18" customHeight="1" hidden="1"/>
    <row r="2223" ht="18" customHeight="1" hidden="1"/>
    <row r="2224" ht="18" customHeight="1" hidden="1"/>
    <row r="2225" ht="18" customHeight="1" hidden="1"/>
    <row r="2226" ht="18" customHeight="1" hidden="1"/>
    <row r="2227" ht="18" customHeight="1" hidden="1"/>
    <row r="2228" ht="18" customHeight="1" hidden="1"/>
    <row r="2229" ht="18" customHeight="1" hidden="1"/>
    <row r="2230" ht="18" customHeight="1" hidden="1"/>
    <row r="2231" ht="18" customHeight="1" hidden="1"/>
    <row r="2232" ht="18" customHeight="1" hidden="1"/>
    <row r="2233" ht="18" customHeight="1" hidden="1"/>
    <row r="2234" ht="18" customHeight="1" hidden="1"/>
    <row r="2235" ht="18" customHeight="1" hidden="1"/>
    <row r="2236" ht="18" customHeight="1" hidden="1"/>
    <row r="2237" ht="18" customHeight="1" hidden="1"/>
    <row r="2238" ht="18" customHeight="1" hidden="1"/>
    <row r="2239" ht="18" customHeight="1" hidden="1"/>
    <row r="2240" ht="18" customHeight="1" hidden="1"/>
    <row r="2241" ht="18" customHeight="1" hidden="1"/>
    <row r="2242" ht="18" customHeight="1" hidden="1"/>
    <row r="2243" ht="18" customHeight="1" hidden="1"/>
    <row r="2244" ht="18" customHeight="1" hidden="1"/>
    <row r="2245" ht="18" customHeight="1" hidden="1"/>
    <row r="2246" ht="18" customHeight="1" hidden="1"/>
    <row r="2247" ht="18" customHeight="1" hidden="1"/>
    <row r="2248" ht="18" customHeight="1" hidden="1"/>
    <row r="2249" ht="18" customHeight="1" hidden="1"/>
    <row r="2250" ht="18" customHeight="1" hidden="1"/>
    <row r="2251" ht="18" customHeight="1" hidden="1"/>
    <row r="2252" ht="18" customHeight="1" hidden="1"/>
    <row r="2253" ht="18" customHeight="1" hidden="1"/>
    <row r="2254" ht="18" customHeight="1" hidden="1"/>
    <row r="2255" ht="18" customHeight="1" hidden="1"/>
    <row r="2256" ht="18" customHeight="1" hidden="1"/>
    <row r="2257" ht="18" customHeight="1" hidden="1"/>
    <row r="2258" ht="18" customHeight="1" hidden="1"/>
    <row r="2259" ht="18" customHeight="1" hidden="1"/>
    <row r="2260" ht="18" customHeight="1" hidden="1"/>
    <row r="2261" ht="18" customHeight="1" hidden="1"/>
    <row r="2262" ht="18" customHeight="1" hidden="1"/>
    <row r="2263" ht="18" customHeight="1" hidden="1"/>
    <row r="2264" ht="18" customHeight="1" hidden="1"/>
    <row r="2265" ht="18" customHeight="1" hidden="1"/>
    <row r="2266" ht="18" customHeight="1" hidden="1"/>
    <row r="2267" ht="18" customHeight="1" hidden="1"/>
    <row r="2268" ht="18" customHeight="1" hidden="1"/>
    <row r="2269" ht="18" customHeight="1" hidden="1"/>
    <row r="2270" ht="18" customHeight="1" hidden="1"/>
    <row r="2271" ht="18" customHeight="1" hidden="1"/>
    <row r="2272" ht="18" customHeight="1" hidden="1"/>
    <row r="2273" ht="18" customHeight="1" hidden="1"/>
    <row r="2274" ht="18" customHeight="1" hidden="1"/>
    <row r="2275" ht="18" customHeight="1" hidden="1"/>
    <row r="2276" ht="18" customHeight="1" hidden="1"/>
    <row r="2277" ht="18" customHeight="1" hidden="1"/>
    <row r="2278" ht="18" customHeight="1" hidden="1"/>
    <row r="2279" ht="18" customHeight="1" hidden="1"/>
    <row r="2280" ht="18" customHeight="1" hidden="1"/>
    <row r="2281" ht="18" customHeight="1" hidden="1"/>
    <row r="2282" ht="18" customHeight="1" hidden="1"/>
    <row r="2283" ht="18" customHeight="1" hidden="1"/>
    <row r="2284" ht="18" customHeight="1" hidden="1"/>
    <row r="2285" ht="18" customHeight="1" hidden="1"/>
    <row r="2286" ht="18" customHeight="1" hidden="1"/>
    <row r="2287" ht="18" customHeight="1" hidden="1"/>
    <row r="2288" ht="18" customHeight="1" hidden="1"/>
    <row r="2289" ht="18" customHeight="1" hidden="1"/>
    <row r="2290" ht="18" customHeight="1" hidden="1"/>
    <row r="2291" ht="18" customHeight="1" hidden="1"/>
    <row r="2292" ht="18" customHeight="1" hidden="1"/>
    <row r="2293" ht="18" customHeight="1" hidden="1"/>
    <row r="2294" ht="18" customHeight="1" hidden="1"/>
    <row r="2295" ht="18" customHeight="1" hidden="1"/>
    <row r="2296" ht="18" customHeight="1" hidden="1"/>
    <row r="2297" ht="18" customHeight="1" hidden="1"/>
    <row r="2298" ht="18" customHeight="1" hidden="1"/>
    <row r="2299" ht="18" customHeight="1" hidden="1"/>
    <row r="2300" ht="18" customHeight="1" hidden="1"/>
    <row r="2301" ht="18" customHeight="1" hidden="1"/>
    <row r="2302" ht="18" customHeight="1" hidden="1"/>
    <row r="2303" ht="18" customHeight="1" hidden="1"/>
    <row r="2304" ht="18" customHeight="1" hidden="1"/>
    <row r="2305" ht="18" customHeight="1" hidden="1"/>
    <row r="2306" ht="18" customHeight="1" hidden="1"/>
    <row r="2307" ht="18" customHeight="1" hidden="1"/>
    <row r="2308" ht="18" customHeight="1" hidden="1"/>
    <row r="2309" ht="18" customHeight="1" hidden="1"/>
    <row r="2310" ht="18" customHeight="1" hidden="1"/>
    <row r="2311" ht="18" customHeight="1" hidden="1"/>
    <row r="2312" ht="18" customHeight="1" hidden="1"/>
    <row r="2313" ht="18" customHeight="1" hidden="1"/>
    <row r="2314" ht="18" customHeight="1" hidden="1"/>
    <row r="2315" ht="18" customHeight="1" hidden="1"/>
    <row r="2316" ht="18" customHeight="1" hidden="1"/>
    <row r="2317" ht="18" customHeight="1" hidden="1"/>
    <row r="2318" ht="18" customHeight="1" hidden="1"/>
    <row r="2319" ht="18" customHeight="1" hidden="1"/>
    <row r="2320" ht="18" customHeight="1" hidden="1"/>
    <row r="2321" ht="18" customHeight="1" hidden="1"/>
    <row r="2322" ht="18" customHeight="1" hidden="1"/>
    <row r="2323" ht="18" customHeight="1" hidden="1"/>
    <row r="2324" ht="18" customHeight="1" hidden="1"/>
    <row r="2325" ht="18" customHeight="1" hidden="1"/>
    <row r="2326" ht="18" customHeight="1" hidden="1"/>
    <row r="2327" ht="18" customHeight="1" hidden="1"/>
    <row r="2328" ht="18" customHeight="1" hidden="1"/>
    <row r="2329" ht="18" customHeight="1" hidden="1"/>
    <row r="2330" ht="18" customHeight="1" hidden="1"/>
    <row r="2331" ht="18" customHeight="1" hidden="1"/>
    <row r="2332" ht="18" customHeight="1" hidden="1"/>
    <row r="2333" ht="18" customHeight="1" hidden="1"/>
    <row r="2334" ht="18" customHeight="1" hidden="1"/>
    <row r="2335" ht="18" customHeight="1" hidden="1"/>
    <row r="2336" ht="18" customHeight="1" hidden="1"/>
    <row r="2337" ht="18" customHeight="1" hidden="1"/>
    <row r="2338" ht="18" customHeight="1" hidden="1"/>
    <row r="2339" ht="18" customHeight="1" hidden="1"/>
    <row r="2340" ht="18" customHeight="1" hidden="1"/>
    <row r="2341" ht="18" customHeight="1" hidden="1"/>
    <row r="2342" ht="18" customHeight="1" hidden="1"/>
    <row r="2343" ht="18" customHeight="1" hidden="1"/>
    <row r="2344" ht="18" customHeight="1" hidden="1"/>
    <row r="2345" ht="18" customHeight="1" hidden="1"/>
    <row r="2346" ht="18" customHeight="1" hidden="1"/>
    <row r="2347" ht="18" customHeight="1" hidden="1"/>
    <row r="2348" ht="18" customHeight="1" hidden="1"/>
    <row r="2349" ht="18" customHeight="1" hidden="1"/>
    <row r="2350" ht="18" customHeight="1" hidden="1"/>
    <row r="2351" ht="18" customHeight="1" hidden="1"/>
    <row r="2352" ht="18" customHeight="1" hidden="1"/>
    <row r="2353" ht="18" customHeight="1" hidden="1"/>
    <row r="2354" ht="18" customHeight="1" hidden="1"/>
    <row r="2355" ht="18" customHeight="1" hidden="1"/>
    <row r="2356" ht="18" customHeight="1" hidden="1"/>
    <row r="2357" ht="18" customHeight="1" hidden="1"/>
    <row r="2358" ht="18" customHeight="1" hidden="1"/>
    <row r="2359" ht="18" customHeight="1" hidden="1"/>
    <row r="2360" ht="18" customHeight="1" hidden="1"/>
    <row r="2361" ht="18" customHeight="1" hidden="1"/>
    <row r="2362" ht="18" customHeight="1" hidden="1"/>
    <row r="2363" ht="18" customHeight="1" hidden="1"/>
    <row r="2364" ht="18" customHeight="1" hidden="1"/>
    <row r="2365" ht="18" customHeight="1" hidden="1"/>
    <row r="2366" ht="18" customHeight="1" hidden="1"/>
    <row r="2367" ht="18" customHeight="1" hidden="1"/>
    <row r="2368" ht="18" customHeight="1" hidden="1"/>
    <row r="2369" ht="18" customHeight="1" hidden="1"/>
    <row r="2370" ht="18" customHeight="1" hidden="1"/>
    <row r="2371" ht="18" customHeight="1" hidden="1"/>
    <row r="2372" ht="18" customHeight="1" hidden="1"/>
    <row r="2373" ht="18" customHeight="1" hidden="1"/>
    <row r="2374" ht="18" customHeight="1" hidden="1"/>
    <row r="2375" ht="18" customHeight="1" hidden="1"/>
    <row r="2376" ht="18" customHeight="1" hidden="1"/>
    <row r="2377" ht="18" customHeight="1" hidden="1"/>
    <row r="2378" ht="18" customHeight="1" hidden="1"/>
    <row r="2379" ht="18" customHeight="1" hidden="1"/>
    <row r="2380" ht="18" customHeight="1" hidden="1"/>
    <row r="2381" ht="18" customHeight="1" hidden="1"/>
    <row r="2382" ht="18" customHeight="1" hidden="1"/>
    <row r="2383" ht="18" customHeight="1" hidden="1"/>
    <row r="2384" ht="18" customHeight="1" hidden="1"/>
    <row r="2385" ht="18" customHeight="1" hidden="1"/>
    <row r="2386" ht="18" customHeight="1" hidden="1"/>
    <row r="2387" ht="18" customHeight="1" hidden="1"/>
    <row r="2388" ht="18" customHeight="1" hidden="1"/>
    <row r="2389" ht="18" customHeight="1" hidden="1"/>
    <row r="2390" ht="18" customHeight="1" hidden="1"/>
    <row r="2391" ht="18" customHeight="1" hidden="1"/>
    <row r="2392" ht="18" customHeight="1" hidden="1"/>
    <row r="2393" ht="18" customHeight="1" hidden="1"/>
    <row r="2394" ht="18" customHeight="1" hidden="1"/>
    <row r="2395" ht="18" customHeight="1" hidden="1"/>
    <row r="2396" ht="18" customHeight="1" hidden="1"/>
    <row r="2397" ht="18" customHeight="1" hidden="1"/>
    <row r="2398" ht="18" customHeight="1" hidden="1"/>
    <row r="2399" ht="18" customHeight="1" hidden="1"/>
    <row r="2400" ht="18" customHeight="1" hidden="1"/>
    <row r="2401" ht="18" customHeight="1" hidden="1"/>
    <row r="2402" ht="18" customHeight="1" hidden="1"/>
    <row r="2403" ht="18" customHeight="1" hidden="1"/>
    <row r="2404" ht="18" customHeight="1" hidden="1"/>
    <row r="2405" ht="18" customHeight="1" hidden="1"/>
    <row r="2406" ht="18" customHeight="1" hidden="1"/>
    <row r="2407" ht="18" customHeight="1" hidden="1"/>
    <row r="2408" ht="18" customHeight="1" hidden="1"/>
    <row r="2409" ht="18" customHeight="1" hidden="1"/>
    <row r="2410" ht="18" customHeight="1" hidden="1"/>
    <row r="2411" ht="18" customHeight="1" hidden="1"/>
    <row r="2412" ht="18" customHeight="1" hidden="1"/>
    <row r="2413" ht="18" customHeight="1" hidden="1"/>
    <row r="2414" ht="18" customHeight="1" hidden="1"/>
    <row r="2415" ht="18" customHeight="1" hidden="1"/>
    <row r="2416" ht="18" customHeight="1" hidden="1"/>
    <row r="2417" ht="18" customHeight="1" hidden="1"/>
    <row r="2418" ht="18" customHeight="1" hidden="1"/>
    <row r="2419" ht="18" customHeight="1" hidden="1"/>
    <row r="2420" ht="18" customHeight="1" hidden="1"/>
    <row r="2421" ht="18" customHeight="1" hidden="1"/>
    <row r="2422" ht="18" customHeight="1" hidden="1"/>
    <row r="2423" ht="18" customHeight="1" hidden="1"/>
    <row r="2424" ht="18" customHeight="1" hidden="1"/>
    <row r="2425" ht="18" customHeight="1" hidden="1"/>
    <row r="2426" ht="18" customHeight="1" hidden="1"/>
    <row r="2427" ht="18" customHeight="1" hidden="1"/>
    <row r="2428" ht="18" customHeight="1" hidden="1"/>
    <row r="2429" ht="18" customHeight="1" hidden="1"/>
    <row r="2430" ht="18" customHeight="1" hidden="1"/>
    <row r="2431" ht="18" customHeight="1" hidden="1"/>
    <row r="2432" ht="18" customHeight="1" hidden="1"/>
    <row r="2433" ht="18" customHeight="1" hidden="1"/>
    <row r="2434" ht="18" customHeight="1" hidden="1"/>
    <row r="2435" ht="18" customHeight="1" hidden="1"/>
    <row r="2436" ht="18" customHeight="1" hidden="1"/>
    <row r="2437" ht="18" customHeight="1" hidden="1"/>
    <row r="2438" ht="18" customHeight="1" hidden="1"/>
    <row r="2439" ht="18" customHeight="1" hidden="1"/>
    <row r="2440" ht="18" customHeight="1" hidden="1"/>
    <row r="2441" ht="18" customHeight="1" hidden="1"/>
    <row r="2442" ht="18" customHeight="1" hidden="1"/>
    <row r="2443" ht="18" customHeight="1" hidden="1"/>
    <row r="2444" ht="18" customHeight="1" hidden="1"/>
    <row r="2445" ht="18" customHeight="1" hidden="1"/>
    <row r="2446" ht="18" customHeight="1" hidden="1"/>
    <row r="2447" ht="18" customHeight="1" hidden="1"/>
    <row r="2448" ht="18" customHeight="1" hidden="1"/>
    <row r="2449" ht="18" customHeight="1" hidden="1"/>
    <row r="2450" ht="18" customHeight="1" hidden="1"/>
    <row r="2451" ht="18" customHeight="1" hidden="1"/>
    <row r="2452" ht="18" customHeight="1" hidden="1"/>
    <row r="2453" ht="18" customHeight="1" hidden="1"/>
    <row r="2454" ht="18" customHeight="1" hidden="1"/>
    <row r="2455" ht="18" customHeight="1" hidden="1"/>
    <row r="2456" ht="18" customHeight="1" hidden="1"/>
    <row r="2457" ht="18" customHeight="1" hidden="1"/>
    <row r="2458" ht="18" customHeight="1" hidden="1"/>
    <row r="2459" ht="18" customHeight="1" hidden="1"/>
    <row r="2460" ht="18" customHeight="1" hidden="1"/>
    <row r="2461" ht="18" customHeight="1" hidden="1"/>
    <row r="2462" ht="18" customHeight="1" hidden="1"/>
    <row r="2463" ht="18" customHeight="1" hidden="1"/>
    <row r="2464" ht="18" customHeight="1" hidden="1"/>
    <row r="2465" ht="18" customHeight="1" hidden="1"/>
    <row r="2466" ht="18" customHeight="1" hidden="1"/>
    <row r="2467" ht="18" customHeight="1" hidden="1"/>
    <row r="2468" ht="18" customHeight="1" hidden="1"/>
    <row r="2469" ht="18" customHeight="1" hidden="1"/>
    <row r="2470" ht="18" customHeight="1" hidden="1"/>
    <row r="2471" ht="18" customHeight="1" hidden="1"/>
    <row r="2472" ht="18" customHeight="1" hidden="1"/>
    <row r="2473" ht="18" customHeight="1" hidden="1"/>
    <row r="2474" ht="18" customHeight="1" hidden="1"/>
    <row r="2475" ht="18" customHeight="1" hidden="1"/>
    <row r="2476" ht="18" customHeight="1" hidden="1"/>
    <row r="2477" ht="18" customHeight="1" hidden="1"/>
    <row r="2478" ht="18" customHeight="1" hidden="1"/>
    <row r="2479" ht="18" customHeight="1" hidden="1"/>
    <row r="2480" ht="18" customHeight="1" hidden="1"/>
    <row r="2481" ht="18" customHeight="1" hidden="1"/>
    <row r="2482" ht="18" customHeight="1" hidden="1"/>
    <row r="2483" ht="18" customHeight="1" hidden="1"/>
    <row r="2484" ht="18" customHeight="1" hidden="1"/>
    <row r="2485" ht="18" customHeight="1" hidden="1"/>
    <row r="2486" ht="18" customHeight="1" hidden="1"/>
    <row r="2487" ht="18" customHeight="1" hidden="1"/>
    <row r="2488" ht="18" customHeight="1" hidden="1"/>
    <row r="2489" ht="18" customHeight="1" hidden="1"/>
    <row r="2490" ht="18" customHeight="1" hidden="1"/>
    <row r="2491" ht="18" customHeight="1" hidden="1"/>
    <row r="2492" ht="18" customHeight="1" hidden="1"/>
    <row r="2493" ht="18" customHeight="1" hidden="1"/>
    <row r="2494" ht="18" customHeight="1" hidden="1"/>
    <row r="2495" ht="18" customHeight="1" hidden="1"/>
    <row r="2496" ht="18" customHeight="1" hidden="1"/>
    <row r="2497" ht="18" customHeight="1" hidden="1"/>
    <row r="2498" ht="18" customHeight="1" hidden="1"/>
    <row r="2499" ht="18" customHeight="1" hidden="1"/>
    <row r="2500" ht="18" customHeight="1" hidden="1"/>
    <row r="2501" ht="18" customHeight="1" hidden="1"/>
    <row r="2502" ht="18" customHeight="1" hidden="1"/>
    <row r="2503" ht="18" customHeight="1" hidden="1"/>
    <row r="2504" ht="18" customHeight="1" hidden="1"/>
    <row r="2505" ht="18" customHeight="1" hidden="1"/>
    <row r="2506" ht="18" customHeight="1" hidden="1"/>
    <row r="2507" ht="18" customHeight="1" hidden="1"/>
    <row r="2508" ht="18" customHeight="1" hidden="1"/>
    <row r="2509" ht="18" customHeight="1" hidden="1"/>
    <row r="2510" ht="18" customHeight="1" hidden="1"/>
    <row r="2511" ht="18" customHeight="1" hidden="1"/>
    <row r="2512" ht="18" customHeight="1" hidden="1"/>
    <row r="2513" ht="18" customHeight="1" hidden="1"/>
    <row r="2514" ht="18" customHeight="1" hidden="1"/>
    <row r="2515" ht="18" customHeight="1" hidden="1"/>
    <row r="2516" ht="18" customHeight="1" hidden="1"/>
    <row r="2517" ht="18" customHeight="1" hidden="1"/>
    <row r="2518" ht="18" customHeight="1" hidden="1"/>
    <row r="2519" ht="18" customHeight="1" hidden="1"/>
    <row r="2520" ht="18" customHeight="1" hidden="1"/>
    <row r="2521" ht="18" customHeight="1" hidden="1"/>
    <row r="2522" ht="18" customHeight="1" hidden="1"/>
    <row r="2523" ht="18" customHeight="1" hidden="1"/>
    <row r="2524" ht="18" customHeight="1" hidden="1"/>
    <row r="2525" ht="18" customHeight="1" hidden="1"/>
    <row r="2526" ht="18" customHeight="1" hidden="1"/>
    <row r="2527" ht="18" customHeight="1" hidden="1"/>
    <row r="2528" ht="18" customHeight="1" hidden="1"/>
    <row r="2529" ht="18" customHeight="1" hidden="1"/>
    <row r="2530" ht="18" customHeight="1" hidden="1"/>
    <row r="2531" ht="18" customHeight="1" hidden="1"/>
    <row r="2532" ht="18" customHeight="1" hidden="1"/>
    <row r="2533" ht="18" customHeight="1" hidden="1"/>
    <row r="2534" ht="18" customHeight="1" hidden="1"/>
    <row r="2535" ht="18" customHeight="1" hidden="1"/>
    <row r="2536" ht="18" customHeight="1" hidden="1"/>
    <row r="2537" ht="18" customHeight="1" hidden="1"/>
    <row r="2538" ht="18" customHeight="1" hidden="1"/>
    <row r="2539" ht="18" customHeight="1" hidden="1"/>
    <row r="2540" ht="18" customHeight="1" hidden="1"/>
    <row r="2541" ht="18" customHeight="1" hidden="1"/>
    <row r="2542" ht="18" customHeight="1" hidden="1"/>
    <row r="2543" ht="18" customHeight="1" hidden="1"/>
    <row r="2544" ht="18" customHeight="1" hidden="1"/>
    <row r="2545" ht="18" customHeight="1" hidden="1"/>
    <row r="2546" ht="18" customHeight="1" hidden="1"/>
    <row r="2547" ht="18" customHeight="1" hidden="1"/>
    <row r="2548" ht="18" customHeight="1" hidden="1"/>
    <row r="2549" ht="18" customHeight="1" hidden="1"/>
    <row r="2550" ht="18" customHeight="1" hidden="1"/>
    <row r="2551" ht="18" customHeight="1" hidden="1"/>
    <row r="2552" ht="18" customHeight="1" hidden="1"/>
    <row r="2553" ht="18" customHeight="1" hidden="1"/>
    <row r="2554" ht="18" customHeight="1" hidden="1"/>
    <row r="2555" ht="18" customHeight="1" hidden="1"/>
    <row r="2556" ht="18" customHeight="1" hidden="1"/>
    <row r="2557" ht="18" customHeight="1" hidden="1"/>
    <row r="2558" ht="18" customHeight="1" hidden="1"/>
    <row r="2559" ht="18" customHeight="1" hidden="1"/>
    <row r="2560" ht="18" customHeight="1" hidden="1"/>
    <row r="2561" ht="18" customHeight="1" hidden="1"/>
    <row r="2562" ht="18" customHeight="1" hidden="1"/>
    <row r="2563" ht="18" customHeight="1" hidden="1"/>
    <row r="2564" ht="18" customHeight="1" hidden="1"/>
    <row r="2565" ht="18" customHeight="1" hidden="1"/>
    <row r="2566" ht="18" customHeight="1" hidden="1"/>
    <row r="2567" ht="18" customHeight="1" hidden="1"/>
    <row r="2568" ht="18" customHeight="1" hidden="1"/>
    <row r="2569" ht="18" customHeight="1" hidden="1"/>
    <row r="2570" ht="18" customHeight="1" hidden="1"/>
    <row r="2571" ht="18" customHeight="1" hidden="1"/>
    <row r="2572" ht="18" customHeight="1" hidden="1"/>
    <row r="2573" ht="18" customHeight="1" hidden="1"/>
    <row r="2574" ht="18" customHeight="1" hidden="1"/>
    <row r="2575" ht="18" customHeight="1" hidden="1"/>
    <row r="2576" ht="18" customHeight="1" hidden="1"/>
    <row r="2577" ht="18" customHeight="1" hidden="1"/>
    <row r="2578" ht="18" customHeight="1" hidden="1"/>
    <row r="2579" ht="18" customHeight="1" hidden="1"/>
    <row r="2580" ht="18" customHeight="1" hidden="1"/>
    <row r="2581" ht="18" customHeight="1" hidden="1"/>
    <row r="2582" ht="18" customHeight="1" hidden="1"/>
    <row r="2583" ht="18" customHeight="1" hidden="1"/>
    <row r="2584" ht="18" customHeight="1" hidden="1"/>
    <row r="2585" ht="18" customHeight="1" hidden="1"/>
    <row r="2586" ht="18" customHeight="1" hidden="1"/>
    <row r="2587" ht="18" customHeight="1" hidden="1"/>
    <row r="2588" ht="18" customHeight="1" hidden="1"/>
    <row r="2589" ht="18" customHeight="1" hidden="1"/>
    <row r="2590" ht="18" customHeight="1" hidden="1"/>
    <row r="2591" ht="18" customHeight="1" hidden="1"/>
    <row r="2592" ht="18" customHeight="1" hidden="1"/>
    <row r="2593" ht="18" customHeight="1" hidden="1"/>
    <row r="2594" ht="18" customHeight="1" hidden="1"/>
    <row r="2595" ht="18" customHeight="1" hidden="1"/>
    <row r="2596" ht="18" customHeight="1" hidden="1"/>
    <row r="2597" ht="18" customHeight="1" hidden="1"/>
    <row r="2598" ht="18" customHeight="1" hidden="1"/>
    <row r="2599" ht="18" customHeight="1" hidden="1"/>
    <row r="2600" ht="18" customHeight="1" hidden="1"/>
    <row r="2601" ht="18" customHeight="1" hidden="1"/>
    <row r="2602" ht="18" customHeight="1" hidden="1"/>
    <row r="2603" ht="18" customHeight="1" hidden="1"/>
    <row r="2604" ht="18" customHeight="1" hidden="1"/>
    <row r="2605" ht="18" customHeight="1" hidden="1"/>
    <row r="2606" ht="18" customHeight="1" hidden="1"/>
    <row r="2607" ht="18" customHeight="1" hidden="1"/>
    <row r="2608" ht="18" customHeight="1" hidden="1"/>
    <row r="2609" ht="18" customHeight="1" hidden="1"/>
    <row r="2610" ht="18" customHeight="1" hidden="1"/>
    <row r="2611" ht="18" customHeight="1" hidden="1"/>
    <row r="2612" ht="18" customHeight="1" hidden="1"/>
    <row r="2613" ht="18" customHeight="1" hidden="1"/>
    <row r="2614" ht="18" customHeight="1" hidden="1"/>
    <row r="2615" ht="18" customHeight="1" hidden="1"/>
    <row r="2616" ht="18" customHeight="1" hidden="1"/>
    <row r="2617" ht="18" customHeight="1" hidden="1"/>
    <row r="2618" ht="18" customHeight="1" hidden="1"/>
    <row r="2619" ht="18" customHeight="1" hidden="1"/>
    <row r="2620" ht="18" customHeight="1" hidden="1"/>
    <row r="2621" ht="18" customHeight="1" hidden="1"/>
    <row r="2622" ht="18" customHeight="1" hidden="1"/>
    <row r="2623" ht="18" customHeight="1" hidden="1"/>
    <row r="2624" ht="18" customHeight="1" hidden="1"/>
    <row r="2625" ht="18" customHeight="1" hidden="1"/>
    <row r="2626" ht="18" customHeight="1" hidden="1"/>
    <row r="2627" ht="18" customHeight="1" hidden="1"/>
    <row r="2628" ht="18" customHeight="1" hidden="1"/>
    <row r="2629" ht="18" customHeight="1" hidden="1"/>
    <row r="2630" ht="18" customHeight="1" hidden="1"/>
    <row r="2631" ht="18" customHeight="1" hidden="1"/>
    <row r="2632" ht="18" customHeight="1" hidden="1"/>
    <row r="2633" ht="18" customHeight="1" hidden="1"/>
    <row r="2634" ht="18" customHeight="1" hidden="1"/>
    <row r="2635" ht="18" customHeight="1" hidden="1"/>
    <row r="2636" ht="18" customHeight="1" hidden="1"/>
    <row r="2637" ht="18" customHeight="1" hidden="1"/>
    <row r="2638" ht="18" customHeight="1" hidden="1"/>
    <row r="2639" ht="18" customHeight="1" hidden="1"/>
    <row r="2640" ht="18" customHeight="1" hidden="1"/>
    <row r="2641" ht="18" customHeight="1" hidden="1"/>
    <row r="2642" ht="18" customHeight="1" hidden="1"/>
    <row r="2643" ht="18" customHeight="1" hidden="1"/>
    <row r="2644" ht="18" customHeight="1" hidden="1"/>
    <row r="2645" ht="18" customHeight="1" hidden="1"/>
    <row r="2646" ht="18" customHeight="1" hidden="1"/>
    <row r="2647" ht="18" customHeight="1" hidden="1"/>
    <row r="2648" ht="18" customHeight="1" hidden="1"/>
    <row r="2649" ht="18" customHeight="1" hidden="1"/>
    <row r="2650" ht="18" customHeight="1" hidden="1"/>
    <row r="2651" ht="18" customHeight="1" hidden="1"/>
    <row r="2652" ht="18" customHeight="1" hidden="1"/>
    <row r="2653" ht="18" customHeight="1" hidden="1"/>
    <row r="2654" ht="18" customHeight="1" hidden="1"/>
    <row r="2655" ht="18" customHeight="1" hidden="1"/>
    <row r="2656" ht="18" customHeight="1" hidden="1"/>
    <row r="2657" ht="18" customHeight="1" hidden="1"/>
    <row r="2658" ht="18" customHeight="1" hidden="1"/>
    <row r="2659" ht="18" customHeight="1" hidden="1"/>
    <row r="2660" ht="18" customHeight="1" hidden="1"/>
    <row r="2661" ht="18" customHeight="1" hidden="1"/>
    <row r="2662" ht="18" customHeight="1" hidden="1"/>
    <row r="2663" ht="18" customHeight="1" hidden="1"/>
    <row r="2664" ht="18" customHeight="1" hidden="1"/>
    <row r="2665" ht="18" customHeight="1" hidden="1"/>
    <row r="2666" ht="18" customHeight="1" hidden="1"/>
    <row r="2667" ht="18" customHeight="1" hidden="1"/>
    <row r="2668" ht="18" customHeight="1" hidden="1"/>
    <row r="2669" ht="18" customHeight="1" hidden="1"/>
    <row r="2670" ht="18" customHeight="1" hidden="1"/>
    <row r="2671" ht="18" customHeight="1" hidden="1"/>
    <row r="2672" ht="18" customHeight="1" hidden="1"/>
    <row r="2673" ht="18" customHeight="1" hidden="1"/>
    <row r="2674" ht="18" customHeight="1" hidden="1"/>
    <row r="2675" ht="18" customHeight="1" hidden="1"/>
    <row r="2676" ht="18" customHeight="1" hidden="1"/>
    <row r="2677" ht="18" customHeight="1" hidden="1"/>
    <row r="2678" ht="18" customHeight="1" hidden="1"/>
    <row r="2679" ht="18" customHeight="1" hidden="1"/>
    <row r="2680" ht="18" customHeight="1" hidden="1"/>
    <row r="2681" ht="18" customHeight="1" hidden="1"/>
    <row r="2682" ht="18" customHeight="1" hidden="1"/>
    <row r="2683" ht="18" customHeight="1" hidden="1"/>
    <row r="2684" ht="18" customHeight="1" hidden="1"/>
    <row r="2685" ht="18" customHeight="1" hidden="1"/>
    <row r="2686" ht="18" customHeight="1" hidden="1"/>
    <row r="2687" ht="18" customHeight="1" hidden="1"/>
    <row r="2688" ht="18" customHeight="1" hidden="1"/>
    <row r="2689" ht="18" customHeight="1" hidden="1"/>
    <row r="2690" ht="18" customHeight="1" hidden="1"/>
    <row r="2691" ht="18" customHeight="1" hidden="1"/>
    <row r="2692" ht="18" customHeight="1" hidden="1"/>
    <row r="2693" ht="18" customHeight="1" hidden="1"/>
    <row r="2694" ht="18" customHeight="1" hidden="1"/>
    <row r="2695" ht="18" customHeight="1" hidden="1"/>
    <row r="2696" ht="18" customHeight="1" hidden="1"/>
    <row r="2697" ht="18" customHeight="1" hidden="1"/>
    <row r="2698" ht="18" customHeight="1" hidden="1"/>
    <row r="2699" ht="18" customHeight="1" hidden="1"/>
    <row r="2700" ht="18" customHeight="1" hidden="1"/>
    <row r="2701" ht="18" customHeight="1" hidden="1"/>
    <row r="2702" ht="18" customHeight="1" hidden="1"/>
    <row r="2703" ht="18" customHeight="1" hidden="1"/>
    <row r="2704" ht="18" customHeight="1" hidden="1"/>
    <row r="2705" ht="18" customHeight="1" hidden="1"/>
    <row r="2706" ht="18" customHeight="1" hidden="1"/>
    <row r="2707" ht="18" customHeight="1" hidden="1"/>
    <row r="2708" ht="18" customHeight="1" hidden="1"/>
    <row r="2709" ht="18" customHeight="1" hidden="1"/>
    <row r="2710" ht="18" customHeight="1" hidden="1"/>
    <row r="2711" ht="18" customHeight="1" hidden="1"/>
    <row r="2712" ht="18" customHeight="1" hidden="1"/>
    <row r="2713" ht="18" customHeight="1" hidden="1"/>
    <row r="2714" ht="18" customHeight="1" hidden="1"/>
    <row r="2715" ht="18" customHeight="1" hidden="1"/>
    <row r="2716" ht="18" customHeight="1" hidden="1"/>
    <row r="2717" ht="18" customHeight="1" hidden="1"/>
    <row r="2718" ht="18" customHeight="1" hidden="1"/>
    <row r="2719" ht="18" customHeight="1" hidden="1"/>
    <row r="2720" ht="18" customHeight="1" hidden="1"/>
    <row r="2721" ht="18" customHeight="1" hidden="1"/>
    <row r="2722" ht="18" customHeight="1" hidden="1"/>
    <row r="2723" ht="18" customHeight="1" hidden="1"/>
    <row r="2724" ht="18" customHeight="1" hidden="1"/>
    <row r="2725" ht="18" customHeight="1" hidden="1"/>
    <row r="2726" ht="18" customHeight="1" hidden="1"/>
    <row r="2727" ht="18" customHeight="1" hidden="1"/>
    <row r="2728" ht="18" customHeight="1" hidden="1"/>
    <row r="2729" ht="18" customHeight="1" hidden="1"/>
    <row r="2730" ht="18" customHeight="1" hidden="1"/>
    <row r="2731" ht="18" customHeight="1" hidden="1"/>
    <row r="2732" ht="18" customHeight="1" hidden="1"/>
    <row r="2733" ht="18" customHeight="1" hidden="1"/>
    <row r="2734" ht="18" customHeight="1" hidden="1"/>
    <row r="2735" ht="18" customHeight="1" hidden="1"/>
    <row r="2736" ht="18" customHeight="1" hidden="1"/>
    <row r="2737" ht="18" customHeight="1" hidden="1"/>
    <row r="2738" ht="18" customHeight="1" hidden="1"/>
    <row r="2739" ht="18" customHeight="1" hidden="1"/>
    <row r="2740" ht="18" customHeight="1" hidden="1"/>
    <row r="2741" ht="18" customHeight="1" hidden="1"/>
    <row r="2742" ht="18" customHeight="1" hidden="1"/>
    <row r="2743" ht="18" customHeight="1" hidden="1"/>
    <row r="2744" ht="18" customHeight="1" hidden="1"/>
    <row r="2745" ht="18" customHeight="1" hidden="1"/>
    <row r="2746" ht="18" customHeight="1" hidden="1"/>
    <row r="2747" ht="18" customHeight="1" hidden="1"/>
    <row r="2748" ht="18" customHeight="1" hidden="1"/>
    <row r="2749" ht="18" customHeight="1" hidden="1"/>
    <row r="2750" ht="18" customHeight="1" hidden="1"/>
    <row r="2751" ht="18" customHeight="1" hidden="1"/>
    <row r="2752" ht="18" customHeight="1" hidden="1"/>
    <row r="2753" ht="18" customHeight="1" hidden="1"/>
    <row r="2754" ht="18" customHeight="1" hidden="1"/>
    <row r="2755" ht="18" customHeight="1" hidden="1"/>
    <row r="2756" ht="18" customHeight="1" hidden="1"/>
    <row r="2757" ht="18" customHeight="1" hidden="1"/>
    <row r="2758" ht="18" customHeight="1" hidden="1"/>
    <row r="2759" ht="18" customHeight="1" hidden="1"/>
    <row r="2760" ht="18" customHeight="1" hidden="1"/>
    <row r="2761" ht="18" customHeight="1" hidden="1"/>
    <row r="2762" ht="18" customHeight="1" hidden="1"/>
    <row r="2763" ht="18" customHeight="1" hidden="1"/>
    <row r="2764" ht="18" customHeight="1" hidden="1"/>
    <row r="2765" ht="18" customHeight="1" hidden="1"/>
    <row r="2766" ht="18" customHeight="1" hidden="1"/>
    <row r="2767" ht="18" customHeight="1" hidden="1"/>
    <row r="2768" ht="18" customHeight="1" hidden="1"/>
    <row r="2769" ht="18" customHeight="1" hidden="1"/>
    <row r="2770" ht="18" customHeight="1" hidden="1"/>
    <row r="2771" ht="18" customHeight="1" hidden="1"/>
    <row r="2772" ht="18" customHeight="1" hidden="1"/>
    <row r="2773" ht="18" customHeight="1" hidden="1"/>
    <row r="2774" ht="18" customHeight="1" hidden="1"/>
    <row r="2775" ht="18" customHeight="1" hidden="1"/>
    <row r="2776" ht="18" customHeight="1" hidden="1"/>
    <row r="2777" ht="18" customHeight="1" hidden="1"/>
    <row r="2778" ht="18" customHeight="1" hidden="1"/>
    <row r="2779" ht="18" customHeight="1" hidden="1"/>
    <row r="2780" ht="18" customHeight="1" hidden="1"/>
    <row r="2781" ht="18" customHeight="1" hidden="1"/>
    <row r="2782" ht="18" customHeight="1" hidden="1"/>
    <row r="2783" ht="18" customHeight="1" hidden="1"/>
    <row r="2784" ht="18" customHeight="1" hidden="1"/>
    <row r="2785" ht="18" customHeight="1" hidden="1"/>
    <row r="2786" ht="18" customHeight="1" hidden="1"/>
    <row r="2787" ht="18" customHeight="1" hidden="1"/>
    <row r="2788" ht="18" customHeight="1" hidden="1"/>
    <row r="2789" ht="18" customHeight="1" hidden="1"/>
    <row r="2790" ht="18" customHeight="1" hidden="1"/>
    <row r="2791" ht="18" customHeight="1" hidden="1"/>
    <row r="2792" ht="18" customHeight="1" hidden="1"/>
    <row r="2793" ht="18" customHeight="1" hidden="1"/>
    <row r="2794" ht="18" customHeight="1" hidden="1"/>
    <row r="2795" ht="18" customHeight="1" hidden="1"/>
    <row r="2796" ht="18" customHeight="1" hidden="1"/>
    <row r="2797" ht="18" customHeight="1" hidden="1"/>
    <row r="2798" ht="18" customHeight="1" hidden="1"/>
    <row r="2799" ht="18" customHeight="1" hidden="1"/>
    <row r="2800" ht="18" customHeight="1" hidden="1"/>
    <row r="2801" ht="18" customHeight="1" hidden="1"/>
    <row r="2802" ht="18" customHeight="1" hidden="1"/>
    <row r="2803" ht="18" customHeight="1" hidden="1"/>
    <row r="2804" ht="18" customHeight="1" hidden="1"/>
    <row r="2805" ht="18" customHeight="1" hidden="1"/>
    <row r="2806" ht="18" customHeight="1" hidden="1"/>
    <row r="2807" ht="18" customHeight="1" hidden="1"/>
    <row r="2808" ht="18" customHeight="1" hidden="1"/>
    <row r="2809" ht="18" customHeight="1" hidden="1"/>
    <row r="2810" ht="18" customHeight="1" hidden="1"/>
    <row r="2811" ht="18" customHeight="1" hidden="1"/>
    <row r="2812" ht="18" customHeight="1" hidden="1"/>
    <row r="2813" ht="18" customHeight="1" hidden="1"/>
    <row r="2814" ht="18" customHeight="1" hidden="1"/>
    <row r="2815" ht="18" customHeight="1" hidden="1"/>
    <row r="2816" ht="18" customHeight="1" hidden="1"/>
    <row r="2817" ht="18" customHeight="1" hidden="1"/>
    <row r="2818" ht="18" customHeight="1" hidden="1"/>
    <row r="2819" ht="18" customHeight="1" hidden="1"/>
    <row r="2820" ht="18" customHeight="1" hidden="1"/>
    <row r="2821" ht="18" customHeight="1" hidden="1"/>
    <row r="2822" ht="18" customHeight="1" hidden="1"/>
    <row r="2823" ht="18" customHeight="1" hidden="1"/>
    <row r="2824" ht="18" customHeight="1" hidden="1"/>
    <row r="2825" ht="18" customHeight="1" hidden="1"/>
    <row r="2826" ht="18" customHeight="1" hidden="1"/>
    <row r="2827" ht="18" customHeight="1" hidden="1"/>
    <row r="2828" ht="18" customHeight="1" hidden="1"/>
    <row r="2829" ht="18" customHeight="1" hidden="1"/>
    <row r="2830" ht="18" customHeight="1" hidden="1"/>
    <row r="2831" ht="18" customHeight="1" hidden="1"/>
    <row r="2832" ht="18" customHeight="1" hidden="1"/>
    <row r="2833" ht="18" customHeight="1" hidden="1"/>
    <row r="2834" ht="18" customHeight="1" hidden="1"/>
    <row r="2835" ht="18" customHeight="1" hidden="1"/>
    <row r="2836" ht="18" customHeight="1" hidden="1"/>
    <row r="2837" ht="18" customHeight="1" hidden="1"/>
    <row r="2838" ht="18" customHeight="1" hidden="1"/>
    <row r="2839" ht="18" customHeight="1" hidden="1"/>
    <row r="2840" ht="18" customHeight="1" hidden="1"/>
    <row r="2841" ht="18" customHeight="1" hidden="1"/>
    <row r="2842" ht="18" customHeight="1" hidden="1"/>
    <row r="2843" ht="18" customHeight="1" hidden="1"/>
    <row r="2844" ht="18" customHeight="1" hidden="1"/>
    <row r="2845" ht="18" customHeight="1" hidden="1"/>
    <row r="2846" ht="18" customHeight="1" hidden="1"/>
    <row r="2847" ht="18" customHeight="1" hidden="1"/>
    <row r="2848" ht="18" customHeight="1" hidden="1"/>
    <row r="2849" ht="18" customHeight="1" hidden="1"/>
    <row r="2850" ht="18" customHeight="1" hidden="1"/>
    <row r="2851" ht="18" customHeight="1" hidden="1"/>
    <row r="2852" ht="18" customHeight="1" hidden="1"/>
    <row r="2853" ht="18" customHeight="1" hidden="1"/>
    <row r="2854" ht="18" customHeight="1" hidden="1"/>
    <row r="2855" ht="18" customHeight="1" hidden="1"/>
    <row r="2856" ht="18" customHeight="1" hidden="1"/>
    <row r="2857" ht="18" customHeight="1" hidden="1"/>
    <row r="2858" ht="18" customHeight="1" hidden="1"/>
    <row r="2859" ht="18" customHeight="1" hidden="1"/>
    <row r="2860" ht="18" customHeight="1" hidden="1"/>
    <row r="2861" ht="18" customHeight="1" hidden="1"/>
    <row r="2862" ht="18" customHeight="1" hidden="1"/>
    <row r="2863" ht="18" customHeight="1" hidden="1"/>
    <row r="2864" ht="18" customHeight="1" hidden="1"/>
    <row r="2865" ht="18" customHeight="1" hidden="1"/>
    <row r="2866" ht="18" customHeight="1" hidden="1"/>
    <row r="2867" ht="18" customHeight="1" hidden="1"/>
    <row r="2868" ht="18" customHeight="1" hidden="1"/>
    <row r="2869" ht="18" customHeight="1" hidden="1"/>
    <row r="2870" ht="18" customHeight="1" hidden="1"/>
    <row r="2871" ht="18" customHeight="1" hidden="1"/>
    <row r="2872" ht="18" customHeight="1" hidden="1"/>
    <row r="2873" ht="18" customHeight="1" hidden="1"/>
    <row r="2874" ht="18" customHeight="1" hidden="1"/>
    <row r="2875" ht="18" customHeight="1" hidden="1"/>
    <row r="2876" ht="18" customHeight="1" hidden="1"/>
    <row r="2877" ht="18" customHeight="1" hidden="1"/>
    <row r="2878" ht="18" customHeight="1" hidden="1"/>
    <row r="2879" ht="18" customHeight="1" hidden="1"/>
    <row r="2880" ht="18" customHeight="1" hidden="1"/>
    <row r="2881" ht="18" customHeight="1" hidden="1"/>
    <row r="2882" ht="18" customHeight="1" hidden="1"/>
    <row r="2883" ht="18" customHeight="1" hidden="1"/>
    <row r="2884" ht="18" customHeight="1" hidden="1"/>
    <row r="2885" ht="18" customHeight="1" hidden="1"/>
    <row r="2886" ht="18" customHeight="1" hidden="1"/>
    <row r="2887" ht="18" customHeight="1" hidden="1"/>
    <row r="2888" ht="18" customHeight="1" hidden="1"/>
    <row r="2889" ht="18" customHeight="1" hidden="1"/>
    <row r="2890" ht="18" customHeight="1" hidden="1"/>
    <row r="2891" ht="18" customHeight="1" hidden="1"/>
    <row r="2892" ht="18" customHeight="1" hidden="1"/>
    <row r="2893" ht="18" customHeight="1" hidden="1"/>
    <row r="2894" ht="18" customHeight="1" hidden="1"/>
    <row r="2895" ht="18" customHeight="1" hidden="1"/>
    <row r="2896" ht="18" customHeight="1" hidden="1"/>
    <row r="2897" ht="18" customHeight="1" hidden="1"/>
    <row r="2898" ht="18" customHeight="1" hidden="1"/>
    <row r="2899" ht="18" customHeight="1" hidden="1"/>
    <row r="2900" ht="18" customHeight="1" hidden="1"/>
    <row r="2901" ht="18" customHeight="1" hidden="1"/>
    <row r="2902" ht="18" customHeight="1" hidden="1"/>
    <row r="2903" ht="18" customHeight="1" hidden="1"/>
    <row r="2904" ht="18" customHeight="1" hidden="1"/>
    <row r="2905" ht="18" customHeight="1" hidden="1"/>
    <row r="2906" ht="18" customHeight="1" hidden="1"/>
    <row r="2907" ht="18" customHeight="1" hidden="1"/>
    <row r="2908" ht="18" customHeight="1" hidden="1"/>
    <row r="2909" ht="18" customHeight="1" hidden="1"/>
    <row r="2910" ht="18" customHeight="1" hidden="1"/>
    <row r="2911" ht="18" customHeight="1" hidden="1"/>
    <row r="2912" ht="18" customHeight="1" hidden="1"/>
    <row r="2913" ht="18" customHeight="1" hidden="1"/>
    <row r="2914" ht="18" customHeight="1" hidden="1"/>
    <row r="2915" ht="18" customHeight="1" hidden="1"/>
    <row r="2916" ht="18" customHeight="1" hidden="1"/>
    <row r="2917" ht="18" customHeight="1" hidden="1"/>
    <row r="2918" ht="18" customHeight="1" hidden="1"/>
    <row r="2919" ht="18" customHeight="1" hidden="1"/>
    <row r="2920" ht="18" customHeight="1" hidden="1"/>
    <row r="2921" ht="18" customHeight="1" hidden="1"/>
    <row r="2922" ht="18" customHeight="1" hidden="1"/>
    <row r="2923" ht="18" customHeight="1" hidden="1"/>
    <row r="2924" ht="18" customHeight="1" hidden="1"/>
    <row r="2925" ht="18" customHeight="1" hidden="1"/>
    <row r="2926" ht="18" customHeight="1" hidden="1"/>
    <row r="2927" ht="18" customHeight="1" hidden="1"/>
    <row r="2928" ht="18" customHeight="1" hidden="1"/>
    <row r="2929" ht="18" customHeight="1" hidden="1"/>
    <row r="2930" ht="18" customHeight="1" hidden="1"/>
    <row r="2931" ht="18" customHeight="1" hidden="1"/>
    <row r="2932" ht="18" customHeight="1" hidden="1"/>
    <row r="2933" ht="18" customHeight="1" hidden="1"/>
    <row r="2934" ht="18" customHeight="1" hidden="1"/>
    <row r="2935" ht="18" customHeight="1" hidden="1"/>
    <row r="2936" ht="18" customHeight="1" hidden="1"/>
    <row r="2937" ht="18" customHeight="1" hidden="1"/>
    <row r="2938" ht="18" customHeight="1" hidden="1"/>
    <row r="2939" ht="18" customHeight="1" hidden="1"/>
    <row r="2940" ht="18" customHeight="1" hidden="1"/>
    <row r="2941" ht="18" customHeight="1" hidden="1"/>
    <row r="2942" ht="18" customHeight="1" hidden="1"/>
    <row r="2943" ht="18" customHeight="1" hidden="1"/>
    <row r="2944" ht="18" customHeight="1" hidden="1"/>
    <row r="2945" ht="18" customHeight="1" hidden="1"/>
    <row r="2946" ht="18" customHeight="1" hidden="1"/>
    <row r="2947" ht="18" customHeight="1" hidden="1"/>
    <row r="2948" ht="18" customHeight="1" hidden="1"/>
    <row r="2949" ht="18" customHeight="1" hidden="1"/>
    <row r="2950" ht="18" customHeight="1" hidden="1"/>
    <row r="2951" ht="18" customHeight="1" hidden="1"/>
    <row r="2952" ht="18" customHeight="1" hidden="1"/>
    <row r="2953" ht="18" customHeight="1" hidden="1"/>
    <row r="2954" ht="18" customHeight="1" hidden="1"/>
    <row r="2955" ht="18" customHeight="1" hidden="1"/>
    <row r="2956" ht="18" customHeight="1" hidden="1"/>
    <row r="2957" ht="18" customHeight="1" hidden="1"/>
    <row r="2958" ht="18" customHeight="1" hidden="1"/>
    <row r="2959" ht="18" customHeight="1" hidden="1"/>
    <row r="2960" ht="18" customHeight="1" hidden="1"/>
    <row r="2961" ht="18" customHeight="1" hidden="1"/>
    <row r="2962" ht="18" customHeight="1" hidden="1"/>
    <row r="2963" ht="18" customHeight="1" hidden="1"/>
    <row r="2964" ht="18" customHeight="1" hidden="1"/>
    <row r="2965" ht="18" customHeight="1" hidden="1"/>
    <row r="2966" ht="18" customHeight="1" hidden="1"/>
    <row r="2967" ht="18" customHeight="1" hidden="1"/>
    <row r="2968" ht="18" customHeight="1" hidden="1"/>
    <row r="2969" ht="18" customHeight="1" hidden="1"/>
    <row r="2970" ht="18" customHeight="1" hidden="1"/>
    <row r="2971" ht="18" customHeight="1" hidden="1"/>
    <row r="2972" ht="18" customHeight="1" hidden="1"/>
    <row r="2973" ht="18" customHeight="1" hidden="1"/>
    <row r="2974" ht="18" customHeight="1" hidden="1"/>
    <row r="2975" ht="18" customHeight="1" hidden="1"/>
    <row r="2976" ht="18" customHeight="1" hidden="1"/>
    <row r="2977" ht="18" customHeight="1" hidden="1"/>
    <row r="2978" ht="18" customHeight="1" hidden="1"/>
    <row r="2979" ht="18" customHeight="1" hidden="1"/>
    <row r="2980" ht="18" customHeight="1" hidden="1"/>
    <row r="2981" ht="18" customHeight="1" hidden="1"/>
    <row r="2982" ht="18" customHeight="1" hidden="1"/>
    <row r="2983" ht="18" customHeight="1" hidden="1"/>
    <row r="2984" ht="18" customHeight="1" hidden="1"/>
    <row r="2985" ht="18" customHeight="1" hidden="1"/>
    <row r="2986" ht="18" customHeight="1" hidden="1"/>
    <row r="2987" ht="18" customHeight="1" hidden="1"/>
    <row r="2988" ht="18" customHeight="1" hidden="1"/>
    <row r="2989" ht="18" customHeight="1" hidden="1"/>
    <row r="2990" ht="18" customHeight="1" hidden="1"/>
    <row r="2991" ht="18" customHeight="1" hidden="1"/>
    <row r="2992" ht="18" customHeight="1" hidden="1"/>
    <row r="2993" ht="18" customHeight="1" hidden="1"/>
    <row r="2994" ht="18" customHeight="1" hidden="1"/>
    <row r="2995" ht="18" customHeight="1" hidden="1"/>
    <row r="2996" ht="18" customHeight="1" hidden="1"/>
    <row r="2997" ht="18" customHeight="1" hidden="1"/>
    <row r="2998" ht="18" customHeight="1" hidden="1"/>
    <row r="2999" ht="18" customHeight="1" hidden="1"/>
    <row r="3000" ht="18" customHeight="1" hidden="1"/>
    <row r="3001" ht="18" customHeight="1" hidden="1"/>
    <row r="3002" ht="18" customHeight="1" hidden="1"/>
    <row r="3003" ht="18" customHeight="1" hidden="1"/>
    <row r="3004" ht="18" customHeight="1" hidden="1"/>
    <row r="3005" ht="18" customHeight="1" hidden="1"/>
    <row r="3006" ht="18" customHeight="1" hidden="1"/>
    <row r="3007" ht="18" customHeight="1" hidden="1"/>
    <row r="3008" ht="18" customHeight="1" hidden="1"/>
    <row r="3009" ht="18" customHeight="1" hidden="1"/>
    <row r="3010" ht="18" customHeight="1" hidden="1"/>
    <row r="3011" ht="18" customHeight="1" hidden="1"/>
    <row r="3012" ht="18" customHeight="1" hidden="1"/>
    <row r="3013" ht="18" customHeight="1" hidden="1"/>
    <row r="3014" ht="18" customHeight="1" hidden="1"/>
    <row r="3015" ht="18" customHeight="1" hidden="1"/>
    <row r="3016" ht="18" customHeight="1" hidden="1"/>
    <row r="3017" ht="18" customHeight="1" hidden="1"/>
    <row r="3018" ht="18" customHeight="1" hidden="1"/>
    <row r="3019" ht="18" customHeight="1" hidden="1"/>
    <row r="3020" ht="18" customHeight="1" hidden="1"/>
    <row r="3021" ht="18" customHeight="1" hidden="1"/>
    <row r="3022" ht="18" customHeight="1" hidden="1"/>
    <row r="3023" ht="18" customHeight="1" hidden="1"/>
    <row r="3024" ht="18" customHeight="1" hidden="1"/>
    <row r="3025" ht="18" customHeight="1" hidden="1"/>
    <row r="3026" ht="18" customHeight="1" hidden="1"/>
    <row r="3027" ht="18" customHeight="1" hidden="1"/>
    <row r="3028" ht="18" customHeight="1" hidden="1"/>
    <row r="3029" ht="18" customHeight="1" hidden="1"/>
    <row r="3030" ht="18" customHeight="1" hidden="1"/>
    <row r="3031" ht="18" customHeight="1" hidden="1"/>
    <row r="3032" ht="18" customHeight="1" hidden="1"/>
    <row r="3033" ht="18" customHeight="1" hidden="1"/>
    <row r="3034" ht="18" customHeight="1" hidden="1"/>
    <row r="3035" ht="18" customHeight="1" hidden="1"/>
    <row r="3036" ht="18" customHeight="1" hidden="1"/>
    <row r="3037" ht="18" customHeight="1" hidden="1"/>
    <row r="3038" ht="18" customHeight="1" hidden="1"/>
    <row r="3039" ht="18" customHeight="1" hidden="1"/>
    <row r="3040" ht="18" customHeight="1" hidden="1"/>
    <row r="3041" ht="18" customHeight="1" hidden="1"/>
    <row r="3042" ht="18" customHeight="1" hidden="1"/>
    <row r="3043" ht="18" customHeight="1" hidden="1"/>
    <row r="3044" ht="18" customHeight="1" hidden="1"/>
    <row r="3045" ht="18" customHeight="1" hidden="1"/>
    <row r="3046" ht="18" customHeight="1" hidden="1"/>
    <row r="3047" ht="18" customHeight="1" hidden="1"/>
    <row r="3048" ht="18" customHeight="1" hidden="1"/>
    <row r="3049" ht="18" customHeight="1" hidden="1"/>
    <row r="3050" ht="18" customHeight="1" hidden="1"/>
    <row r="3051" ht="18" customHeight="1" hidden="1"/>
    <row r="3052" ht="18" customHeight="1" hidden="1"/>
    <row r="3053" ht="18" customHeight="1" hidden="1"/>
    <row r="3054" ht="18" customHeight="1" hidden="1"/>
    <row r="3055" ht="18" customHeight="1" hidden="1"/>
    <row r="3056" ht="18" customHeight="1" hidden="1"/>
    <row r="3057" ht="18" customHeight="1" hidden="1"/>
    <row r="3058" ht="18" customHeight="1" hidden="1"/>
    <row r="3059" ht="18" customHeight="1" hidden="1"/>
    <row r="3060" ht="18" customHeight="1" hidden="1"/>
    <row r="3061" ht="18" customHeight="1" hidden="1"/>
    <row r="3062" ht="18" customHeight="1" hidden="1"/>
    <row r="3063" ht="18" customHeight="1" hidden="1"/>
    <row r="3064" ht="18" customHeight="1" hidden="1"/>
    <row r="3065" ht="18" customHeight="1" hidden="1"/>
    <row r="3066" ht="18" customHeight="1" hidden="1"/>
    <row r="3067" ht="18" customHeight="1" hidden="1"/>
    <row r="3068" ht="18" customHeight="1" hidden="1"/>
    <row r="3069" ht="18" customHeight="1" hidden="1"/>
    <row r="3070" ht="18" customHeight="1" hidden="1"/>
    <row r="3071" ht="18" customHeight="1" hidden="1"/>
    <row r="3072" ht="18" customHeight="1" hidden="1"/>
    <row r="3073" ht="18" customHeight="1" hidden="1"/>
    <row r="3074" ht="18" customHeight="1" hidden="1"/>
    <row r="3075" ht="18" customHeight="1" hidden="1"/>
    <row r="3076" ht="18" customHeight="1" hidden="1"/>
    <row r="3077" ht="18" customHeight="1" hidden="1"/>
    <row r="3078" ht="18" customHeight="1" hidden="1"/>
    <row r="3079" ht="18" customHeight="1" hidden="1"/>
    <row r="3080" ht="18" customHeight="1" hidden="1"/>
    <row r="3081" ht="18" customHeight="1" hidden="1"/>
    <row r="3082" ht="18" customHeight="1" hidden="1"/>
    <row r="3083" ht="18" customHeight="1" hidden="1"/>
    <row r="3084" ht="18" customHeight="1" hidden="1"/>
    <row r="3085" ht="18" customHeight="1" hidden="1"/>
    <row r="3086" ht="18" customHeight="1" hidden="1"/>
    <row r="3087" ht="18" customHeight="1" hidden="1"/>
    <row r="3088" ht="18" customHeight="1" hidden="1"/>
    <row r="3089" ht="18" customHeight="1" hidden="1"/>
    <row r="3090" ht="18" customHeight="1" hidden="1"/>
    <row r="3091" ht="18" customHeight="1" hidden="1"/>
    <row r="3092" ht="18" customHeight="1" hidden="1"/>
    <row r="3093" ht="18" customHeight="1" hidden="1"/>
    <row r="3094" ht="18" customHeight="1" hidden="1"/>
    <row r="3095" ht="18" customHeight="1" hidden="1"/>
    <row r="3096" ht="18" customHeight="1" hidden="1"/>
    <row r="3097" ht="18" customHeight="1" hidden="1"/>
    <row r="3098" ht="18" customHeight="1" hidden="1"/>
    <row r="3099" ht="18" customHeight="1" hidden="1"/>
    <row r="3100" ht="18" customHeight="1" hidden="1"/>
    <row r="3101" ht="18" customHeight="1" hidden="1"/>
    <row r="3102" ht="18" customHeight="1" hidden="1"/>
    <row r="3103" ht="18" customHeight="1" hidden="1"/>
    <row r="3104" ht="18" customHeight="1" hidden="1"/>
    <row r="3105" ht="18" customHeight="1" hidden="1"/>
    <row r="3106" ht="18" customHeight="1" hidden="1"/>
    <row r="3107" ht="18" customHeight="1" hidden="1"/>
    <row r="3108" ht="18" customHeight="1" hidden="1"/>
    <row r="3109" ht="18" customHeight="1" hidden="1"/>
    <row r="3110" ht="18" customHeight="1" hidden="1"/>
    <row r="3111" ht="18" customHeight="1" hidden="1"/>
    <row r="3112" ht="18" customHeight="1" hidden="1"/>
    <row r="3113" ht="18" customHeight="1" hidden="1"/>
    <row r="3114" ht="18" customHeight="1" hidden="1"/>
    <row r="3115" ht="18" customHeight="1" hidden="1"/>
    <row r="3116" ht="18" customHeight="1" hidden="1"/>
    <row r="3117" ht="18" customHeight="1" hidden="1"/>
    <row r="3118" ht="18" customHeight="1" hidden="1"/>
    <row r="3119" ht="18" customHeight="1" hidden="1"/>
    <row r="3120" ht="18" customHeight="1" hidden="1"/>
    <row r="3121" ht="18" customHeight="1" thickTop="1"/>
  </sheetData>
  <mergeCells count="9">
    <mergeCell ref="D33:G33"/>
    <mergeCell ref="D53:G53"/>
    <mergeCell ref="A30:I31"/>
    <mergeCell ref="D163:G163"/>
    <mergeCell ref="D183:G183"/>
    <mergeCell ref="D142:G142"/>
    <mergeCell ref="D74:G74"/>
    <mergeCell ref="D121:G121"/>
    <mergeCell ref="D101:G101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7"/>
  <sheetViews>
    <sheetView workbookViewId="0" topLeftCell="A13">
      <selection activeCell="AC35" sqref="AC35"/>
    </sheetView>
  </sheetViews>
  <sheetFormatPr defaultColWidth="9.140625" defaultRowHeight="12.75"/>
  <cols>
    <col min="1" max="12" width="1.7109375" style="0" customWidth="1"/>
    <col min="13" max="13" width="2.421875" style="0" customWidth="1"/>
    <col min="14" max="24" width="1.7109375" style="0" customWidth="1"/>
    <col min="25" max="25" width="2.7109375" style="0" customWidth="1"/>
    <col min="26" max="28" width="1.7109375" style="0" customWidth="1"/>
    <col min="29" max="29" width="2.7109375" style="0" customWidth="1"/>
    <col min="30" max="59" width="1.7109375" style="0" customWidth="1"/>
    <col min="60" max="66" width="1.7109375" style="0" hidden="1" customWidth="1"/>
    <col min="67" max="67" width="0" style="0" hidden="1" customWidth="1"/>
  </cols>
  <sheetData>
    <row r="1" spans="1:59" ht="16.5" customHeight="1" thickTop="1">
      <c r="A1" s="70"/>
      <c r="B1" s="58" t="s">
        <v>0</v>
      </c>
      <c r="C1" s="71"/>
      <c r="D1" s="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  <c r="Z1" s="73"/>
      <c r="AA1" s="73"/>
      <c r="AB1" s="72"/>
      <c r="AC1" s="72"/>
      <c r="AD1" s="72"/>
      <c r="AE1" s="72"/>
      <c r="AF1" s="72"/>
      <c r="AG1" s="74"/>
      <c r="AH1" s="30"/>
      <c r="AI1" s="212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45"/>
    </row>
    <row r="2" spans="1:59" ht="12" customHeight="1">
      <c r="A2" s="2"/>
      <c r="B2" s="25"/>
      <c r="C2" s="25"/>
      <c r="D2" s="3"/>
      <c r="E2" s="3"/>
      <c r="F2" s="3"/>
      <c r="G2" s="3"/>
      <c r="H2" s="3"/>
      <c r="I2" s="3"/>
      <c r="J2" s="3"/>
      <c r="K2" s="3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30"/>
      <c r="AI2" s="214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76"/>
    </row>
    <row r="3" spans="1:59" ht="18">
      <c r="A3" s="2"/>
      <c r="B3" s="173" t="s">
        <v>1</v>
      </c>
      <c r="C3" s="171"/>
      <c r="D3" s="171"/>
      <c r="E3" s="171"/>
      <c r="F3" s="171"/>
      <c r="G3" s="171"/>
      <c r="H3" s="171">
        <f>Sheet1!B5</f>
        <v>0</v>
      </c>
      <c r="I3" s="171"/>
      <c r="J3" s="171"/>
      <c r="K3" s="171"/>
      <c r="L3" s="172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6"/>
      <c r="AH3" s="30"/>
      <c r="AI3" s="214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76"/>
    </row>
    <row r="4" spans="1:59" ht="18">
      <c r="A4" s="2"/>
      <c r="B4" s="173" t="s">
        <v>2</v>
      </c>
      <c r="C4" s="171"/>
      <c r="D4" s="171"/>
      <c r="E4" s="171"/>
      <c r="F4" s="171"/>
      <c r="G4" s="171"/>
      <c r="H4" s="171"/>
      <c r="I4" s="171" t="str">
        <f>Sheet1!B6</f>
        <v>select your sex</v>
      </c>
      <c r="J4" s="171"/>
      <c r="K4" s="171"/>
      <c r="L4" s="172"/>
      <c r="M4" s="165"/>
      <c r="N4" s="165"/>
      <c r="O4" s="165"/>
      <c r="P4" s="165"/>
      <c r="Q4" s="165"/>
      <c r="R4" s="165"/>
      <c r="S4" s="166"/>
      <c r="T4" s="166"/>
      <c r="U4" s="175" t="s">
        <v>3</v>
      </c>
      <c r="V4" s="166"/>
      <c r="W4" s="165"/>
      <c r="X4" s="165">
        <f>IF(""=Sheet1!AC107,"",Sheet1!AB107*4+17)</f>
      </c>
      <c r="Y4" s="165"/>
      <c r="Z4" s="165"/>
      <c r="AA4" s="165"/>
      <c r="AB4" s="166" t="str">
        <f>IF(ISBLANK(AC4)," ","(")</f>
        <v>(</v>
      </c>
      <c r="AC4" s="166">
        <f>IF(""=Sheet1!AC107,"",Sheet1!AB107)</f>
      </c>
      <c r="AD4" s="166" t="str">
        <f>IF(ISBLANK(AC4)," ",")")</f>
        <v>)</v>
      </c>
      <c r="AE4" s="166"/>
      <c r="AF4" s="166"/>
      <c r="AG4" s="6"/>
      <c r="AH4" s="30"/>
      <c r="AI4" s="214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76"/>
    </row>
    <row r="5" spans="1:59" ht="18">
      <c r="A5" s="2"/>
      <c r="B5" s="173" t="s">
        <v>4</v>
      </c>
      <c r="C5" s="171"/>
      <c r="D5" s="171"/>
      <c r="E5" s="171"/>
      <c r="F5" s="171"/>
      <c r="G5" s="171"/>
      <c r="H5" s="171">
        <f>Sheet1!C7</f>
        <v>0</v>
      </c>
      <c r="I5" s="171">
        <f>Sheet1!AT186</f>
      </c>
      <c r="J5" s="171"/>
      <c r="K5" s="171"/>
      <c r="L5" s="172"/>
      <c r="M5" s="165"/>
      <c r="N5" s="165"/>
      <c r="O5" s="165"/>
      <c r="P5" s="165"/>
      <c r="Q5" s="165"/>
      <c r="R5" s="165"/>
      <c r="S5" s="166"/>
      <c r="T5" s="176"/>
      <c r="U5" s="177" t="s">
        <v>5</v>
      </c>
      <c r="V5" s="176"/>
      <c r="W5" s="176"/>
      <c r="X5" s="176"/>
      <c r="Y5" s="169">
        <f>Sheet1!I7</f>
        <v>0</v>
      </c>
      <c r="Z5" s="169"/>
      <c r="AA5" s="168" t="s">
        <v>6</v>
      </c>
      <c r="AB5" s="169">
        <f>Sheet1!K7</f>
        <v>0</v>
      </c>
      <c r="AC5" s="169"/>
      <c r="AD5" s="167" t="s">
        <v>7</v>
      </c>
      <c r="AE5" s="167"/>
      <c r="AF5" s="167"/>
      <c r="AG5" s="6"/>
      <c r="AH5" s="30"/>
      <c r="AI5" s="214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76"/>
    </row>
    <row r="6" spans="1:59" ht="18">
      <c r="A6" s="2"/>
      <c r="B6" s="173" t="s">
        <v>8</v>
      </c>
      <c r="C6" s="180"/>
      <c r="D6" s="181"/>
      <c r="E6" s="181"/>
      <c r="F6" s="181"/>
      <c r="G6" s="171"/>
      <c r="H6" s="171"/>
      <c r="I6" s="171">
        <f>Sheet1!AC107</f>
      </c>
      <c r="J6" s="171"/>
      <c r="K6" s="171"/>
      <c r="L6" s="172"/>
      <c r="M6" s="165"/>
      <c r="N6" s="165"/>
      <c r="O6" s="165"/>
      <c r="P6" s="165"/>
      <c r="Q6" s="165"/>
      <c r="R6" s="165"/>
      <c r="S6" s="166"/>
      <c r="T6" s="166"/>
      <c r="U6" s="177" t="s">
        <v>9</v>
      </c>
      <c r="V6" s="166"/>
      <c r="W6" s="166"/>
      <c r="X6" s="166"/>
      <c r="Y6" s="169">
        <f>AQ29*2.2</f>
        <v>176</v>
      </c>
      <c r="Z6" s="169"/>
      <c r="AA6" s="169"/>
      <c r="AB6" s="170"/>
      <c r="AC6" s="174" t="s">
        <v>10</v>
      </c>
      <c r="AD6" s="167"/>
      <c r="AE6" s="167"/>
      <c r="AF6" s="167"/>
      <c r="AG6" s="6"/>
      <c r="AH6" s="30"/>
      <c r="AI6" s="214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76"/>
    </row>
    <row r="7" spans="1:59" ht="18.75" thickBot="1">
      <c r="A7" s="2"/>
      <c r="B7" s="198" t="s">
        <v>11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6"/>
      <c r="AH7" s="30"/>
      <c r="AI7" s="214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76"/>
    </row>
    <row r="8" spans="1:59" ht="24" thickBot="1">
      <c r="A8" s="8"/>
      <c r="B8" s="199">
        <f>Sheet1!J14</f>
        <v>0</v>
      </c>
      <c r="C8" s="200"/>
      <c r="D8" s="201"/>
      <c r="E8" s="202"/>
      <c r="F8" s="199">
        <f>Sheet1!J15</f>
        <v>0</v>
      </c>
      <c r="G8" s="200"/>
      <c r="H8" s="201"/>
      <c r="I8" s="202"/>
      <c r="J8" s="199">
        <f>Sheet1!J16</f>
        <v>0</v>
      </c>
      <c r="K8" s="200"/>
      <c r="L8" s="201"/>
      <c r="M8" s="202"/>
      <c r="N8" s="199">
        <f>Sheet1!J17</f>
        <v>0</v>
      </c>
      <c r="O8" s="200"/>
      <c r="P8" s="201"/>
      <c r="Q8" s="202"/>
      <c r="R8" s="199">
        <f>Sheet1!J18</f>
        <v>0</v>
      </c>
      <c r="S8" s="200"/>
      <c r="T8" s="201"/>
      <c r="U8" s="202"/>
      <c r="V8" s="199">
        <f>Sheet1!J19</f>
        <v>0</v>
      </c>
      <c r="W8" s="200"/>
      <c r="X8" s="201"/>
      <c r="Y8" s="203" t="s">
        <v>12</v>
      </c>
      <c r="Z8" s="199">
        <f>Sheet1!J20</f>
        <v>0</v>
      </c>
      <c r="AA8" s="200"/>
      <c r="AB8" s="201"/>
      <c r="AC8" s="203"/>
      <c r="AD8" s="203"/>
      <c r="AE8" s="203"/>
      <c r="AF8" s="203"/>
      <c r="AG8" s="10"/>
      <c r="AH8" s="30"/>
      <c r="AI8" s="214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76"/>
    </row>
    <row r="9" spans="1:59" ht="13.5" customHeight="1" thickBot="1">
      <c r="A9" s="11"/>
      <c r="B9" s="204" t="s">
        <v>13</v>
      </c>
      <c r="C9" s="128"/>
      <c r="D9" s="205"/>
      <c r="E9" s="206"/>
      <c r="F9" s="204" t="s">
        <v>14</v>
      </c>
      <c r="G9" s="204"/>
      <c r="H9" s="207"/>
      <c r="I9" s="206"/>
      <c r="J9" s="204" t="s">
        <v>15</v>
      </c>
      <c r="K9" s="204"/>
      <c r="L9" s="204"/>
      <c r="M9" s="206"/>
      <c r="N9" s="204" t="s">
        <v>16</v>
      </c>
      <c r="O9" s="204"/>
      <c r="P9" s="204"/>
      <c r="Q9" s="206"/>
      <c r="R9" s="204" t="s">
        <v>17</v>
      </c>
      <c r="S9" s="204"/>
      <c r="T9" s="204"/>
      <c r="U9" s="206"/>
      <c r="V9" s="204" t="s">
        <v>18</v>
      </c>
      <c r="W9" s="204"/>
      <c r="X9" s="204"/>
      <c r="Y9" s="206"/>
      <c r="Z9" s="204" t="s">
        <v>19</v>
      </c>
      <c r="AA9" s="204"/>
      <c r="AB9" s="204"/>
      <c r="AC9" s="206"/>
      <c r="AD9" s="12"/>
      <c r="AE9" s="12"/>
      <c r="AF9" s="9"/>
      <c r="AG9" s="6"/>
      <c r="AH9" s="30"/>
      <c r="AI9" s="214"/>
      <c r="AJ9" s="216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76"/>
    </row>
    <row r="10" spans="1:59" ht="24" thickBot="1">
      <c r="A10" s="13"/>
      <c r="B10" s="26"/>
      <c r="C10" s="2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"/>
      <c r="R10" s="9"/>
      <c r="S10" s="9"/>
      <c r="T10" s="9"/>
      <c r="U10" s="9"/>
      <c r="V10" s="9"/>
      <c r="W10" s="9"/>
      <c r="X10" s="14" t="s">
        <v>20</v>
      </c>
      <c r="Y10" s="14"/>
      <c r="Z10" s="14"/>
      <c r="AA10" s="14"/>
      <c r="AB10" s="14"/>
      <c r="AC10" s="12"/>
      <c r="AD10" s="111">
        <f>Sheet1!J21</f>
        <v>0</v>
      </c>
      <c r="AE10" s="98"/>
      <c r="AF10" s="99"/>
      <c r="AG10" s="6"/>
      <c r="AH10" s="30"/>
      <c r="AI10" s="214"/>
      <c r="AJ10" s="251">
        <f>IF(ISBLANK(Sheet1!B4),"",Sheet1!B4)</f>
      </c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76"/>
    </row>
    <row r="11" spans="1:59" ht="12" customHeight="1" thickBo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30"/>
      <c r="AI11" s="77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9"/>
    </row>
    <row r="12" spans="1:59" ht="14.25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</row>
    <row r="13" spans="1:59" ht="16.5" thickTop="1">
      <c r="A13" s="32"/>
      <c r="B13" s="58" t="s">
        <v>21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18"/>
      <c r="AH13" s="30"/>
      <c r="AI13" s="60" t="s">
        <v>22</v>
      </c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1"/>
      <c r="AV13" s="30"/>
      <c r="AW13" s="62" t="s">
        <v>23</v>
      </c>
      <c r="AX13" s="59"/>
      <c r="AY13" s="59"/>
      <c r="AZ13" s="59"/>
      <c r="BA13" s="59"/>
      <c r="BB13" s="59"/>
      <c r="BC13" s="59"/>
      <c r="BD13" s="59"/>
      <c r="BE13" s="59"/>
      <c r="BF13" s="59"/>
      <c r="BG13" s="61"/>
    </row>
    <row r="14" spans="1:59" ht="12.75" customHeight="1">
      <c r="A14" s="11"/>
      <c r="B14" s="7"/>
      <c r="C14" s="7"/>
      <c r="D14" s="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7"/>
      <c r="Z14" s="7"/>
      <c r="AA14" s="7"/>
      <c r="AB14" s="7"/>
      <c r="AC14" s="7"/>
      <c r="AD14" s="7"/>
      <c r="AE14" s="7"/>
      <c r="AF14" s="7"/>
      <c r="AG14" s="6"/>
      <c r="AH14" s="30"/>
      <c r="AI14" s="11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"/>
      <c r="AV14" s="30"/>
      <c r="AW14" s="11"/>
      <c r="AX14" s="19" t="s">
        <v>24</v>
      </c>
      <c r="AY14" s="19"/>
      <c r="AZ14" s="19"/>
      <c r="BA14" s="19"/>
      <c r="BB14" s="19"/>
      <c r="BC14" s="19"/>
      <c r="BD14" s="19"/>
      <c r="BE14" s="19"/>
      <c r="BF14" s="19"/>
      <c r="BG14" s="6"/>
    </row>
    <row r="15" spans="1:59" ht="12.75" customHeight="1">
      <c r="A15" s="11"/>
      <c r="B15" s="12" t="s">
        <v>25</v>
      </c>
      <c r="C15" s="12"/>
      <c r="D15" s="12"/>
      <c r="E15" s="12"/>
      <c r="F15" s="12"/>
      <c r="G15" s="12"/>
      <c r="H15" s="12"/>
      <c r="I15" s="20"/>
      <c r="J15" s="20"/>
      <c r="K15" s="20"/>
      <c r="L15" s="20"/>
      <c r="M15" s="102">
        <f>B8</f>
        <v>0</v>
      </c>
      <c r="N15" s="102"/>
      <c r="O15" s="102"/>
      <c r="P15" s="102"/>
      <c r="Q15" s="7"/>
      <c r="R15" s="12" t="s">
        <v>26</v>
      </c>
      <c r="S15" s="12"/>
      <c r="T15" s="12"/>
      <c r="U15" s="12"/>
      <c r="V15" s="12"/>
      <c r="W15" s="12"/>
      <c r="X15" s="12"/>
      <c r="Y15" s="12"/>
      <c r="Z15" s="12"/>
      <c r="AA15" s="12"/>
      <c r="AB15" s="23"/>
      <c r="AC15" s="102">
        <f>R8</f>
        <v>0</v>
      </c>
      <c r="AD15" s="102"/>
      <c r="AE15" s="102"/>
      <c r="AF15" s="102"/>
      <c r="AG15" s="6"/>
      <c r="AH15" s="30"/>
      <c r="AI15" s="11"/>
      <c r="AJ15" s="57" t="s">
        <v>27</v>
      </c>
      <c r="AK15" s="57"/>
      <c r="AL15" s="57"/>
      <c r="AM15" s="57"/>
      <c r="AN15" s="57"/>
      <c r="AO15" s="57"/>
      <c r="AP15" s="51"/>
      <c r="AQ15" s="57" t="s">
        <v>28</v>
      </c>
      <c r="AR15" s="57"/>
      <c r="AS15" s="57"/>
      <c r="AT15" s="57"/>
      <c r="AU15" s="6"/>
      <c r="AV15" s="30"/>
      <c r="AW15" s="11"/>
      <c r="AX15" s="19" t="s">
        <v>29</v>
      </c>
      <c r="AY15" s="19"/>
      <c r="AZ15" s="19"/>
      <c r="BA15" s="19"/>
      <c r="BB15" s="19"/>
      <c r="BC15" s="19"/>
      <c r="BD15" s="19"/>
      <c r="BE15" s="19"/>
      <c r="BF15" s="19"/>
      <c r="BG15" s="6"/>
    </row>
    <row r="16" spans="1:59" ht="12.75" customHeight="1">
      <c r="A16" s="11"/>
      <c r="B16" s="178" t="s">
        <v>30</v>
      </c>
      <c r="C16" s="21"/>
      <c r="D16" s="21"/>
      <c r="E16" s="21"/>
      <c r="F16" s="21"/>
      <c r="G16" s="21"/>
      <c r="H16" s="21"/>
      <c r="I16" s="21"/>
      <c r="J16" s="21"/>
      <c r="K16" s="21"/>
      <c r="L16" s="22" t="s">
        <v>31</v>
      </c>
      <c r="M16" s="112">
        <f>Sheet1!BY119</f>
        <v>0</v>
      </c>
      <c r="N16" s="29" t="str">
        <f>IF(ISBLANK(M16),"","/")</f>
        <v>/</v>
      </c>
      <c r="O16" s="100">
        <f>IF(ISBLANK(M16),"",M15+M16)</f>
        <v>0</v>
      </c>
      <c r="P16" s="100"/>
      <c r="Q16" s="7"/>
      <c r="R16" s="178" t="s">
        <v>32</v>
      </c>
      <c r="S16" s="21"/>
      <c r="T16" s="21"/>
      <c r="U16" s="21"/>
      <c r="V16" s="21"/>
      <c r="W16" s="21"/>
      <c r="X16" s="21"/>
      <c r="Y16" s="21"/>
      <c r="Z16" s="21"/>
      <c r="AA16" s="21"/>
      <c r="AB16" s="22" t="s">
        <v>31</v>
      </c>
      <c r="AC16" s="112">
        <f>Sheet1!BY121</f>
        <v>0</v>
      </c>
      <c r="AD16" s="29" t="str">
        <f>IF(ISBLANK(AC16),"","/")</f>
        <v>/</v>
      </c>
      <c r="AE16" s="100">
        <f>IF(ISBLANK(AC16),"",AC15+AC16)</f>
        <v>0</v>
      </c>
      <c r="AF16" s="100"/>
      <c r="AG16" s="6"/>
      <c r="AH16" s="30"/>
      <c r="AI16" s="11"/>
      <c r="AJ16" s="49" t="s">
        <v>33</v>
      </c>
      <c r="AK16" s="49"/>
      <c r="AL16" s="49"/>
      <c r="AM16" s="49"/>
      <c r="AN16" s="49"/>
      <c r="AO16" s="49"/>
      <c r="AP16" s="12"/>
      <c r="AQ16" s="49" t="s">
        <v>34</v>
      </c>
      <c r="AR16" s="49"/>
      <c r="AS16" s="49"/>
      <c r="AT16" s="50"/>
      <c r="AU16" s="6"/>
      <c r="AV16" s="30"/>
      <c r="AW16" s="11"/>
      <c r="AX16" s="57" t="s">
        <v>35</v>
      </c>
      <c r="AY16" s="57"/>
      <c r="AZ16" s="57"/>
      <c r="BA16" s="51"/>
      <c r="BB16" s="57" t="s">
        <v>36</v>
      </c>
      <c r="BC16" s="57"/>
      <c r="BD16" s="57"/>
      <c r="BE16" s="57"/>
      <c r="BF16" s="57"/>
      <c r="BG16" s="6"/>
    </row>
    <row r="17" spans="1:59" ht="12.75" customHeight="1">
      <c r="A17" s="11"/>
      <c r="B17" s="178" t="s">
        <v>37</v>
      </c>
      <c r="C17" s="21"/>
      <c r="D17" s="21"/>
      <c r="E17" s="21"/>
      <c r="F17" s="21"/>
      <c r="G17" s="21"/>
      <c r="H17" s="21"/>
      <c r="I17" s="21"/>
      <c r="J17" s="21"/>
      <c r="K17" s="21"/>
      <c r="L17" s="22" t="s">
        <v>31</v>
      </c>
      <c r="M17" s="112">
        <f>Sheet1!BY134</f>
        <v>0</v>
      </c>
      <c r="N17" s="29" t="str">
        <f aca="true" t="shared" si="0" ref="N17:N23">IF(ISBLANK(M17),"","/")</f>
        <v>/</v>
      </c>
      <c r="O17" s="100">
        <f>IF(ISBLANK(M17),"",M15+M17)</f>
        <v>0</v>
      </c>
      <c r="P17" s="100"/>
      <c r="Q17" s="7"/>
      <c r="R17" s="178" t="s">
        <v>38</v>
      </c>
      <c r="S17" s="21"/>
      <c r="T17" s="21"/>
      <c r="U17" s="21"/>
      <c r="V17" s="21"/>
      <c r="W17" s="21"/>
      <c r="X17" s="21"/>
      <c r="Y17" s="21"/>
      <c r="Z17" s="21"/>
      <c r="AA17" s="21"/>
      <c r="AB17" s="22" t="s">
        <v>31</v>
      </c>
      <c r="AC17" s="112">
        <f>Sheet1!BY122</f>
        <v>0</v>
      </c>
      <c r="AD17" s="29" t="str">
        <f aca="true" t="shared" si="1" ref="AD17:AD22">IF(ISBLANK(AC17),"","/")</f>
        <v>/</v>
      </c>
      <c r="AE17" s="100">
        <f>IF(ISBLANK(AC17),"",AC15+AC17)</f>
        <v>0</v>
      </c>
      <c r="AF17" s="100"/>
      <c r="AG17" s="6"/>
      <c r="AH17" s="30"/>
      <c r="AI17" s="11"/>
      <c r="AJ17" s="49" t="s">
        <v>39</v>
      </c>
      <c r="AK17" s="49"/>
      <c r="AL17" s="49"/>
      <c r="AM17" s="49"/>
      <c r="AN17" s="49"/>
      <c r="AO17" s="49"/>
      <c r="AP17" s="12"/>
      <c r="AQ17" s="49" t="s">
        <v>40</v>
      </c>
      <c r="AR17" s="49"/>
      <c r="AS17" s="49"/>
      <c r="AT17" s="50"/>
      <c r="AU17" s="6"/>
      <c r="AV17" s="30"/>
      <c r="AW17" s="11"/>
      <c r="AX17" s="46">
        <v>1</v>
      </c>
      <c r="AY17" s="47"/>
      <c r="AZ17" s="47"/>
      <c r="BA17" s="7"/>
      <c r="BB17" s="49" t="s">
        <v>41</v>
      </c>
      <c r="BC17" s="50"/>
      <c r="BD17" s="50"/>
      <c r="BE17" s="50"/>
      <c r="BF17" s="50"/>
      <c r="BG17" s="6"/>
    </row>
    <row r="18" spans="1:59" ht="12.75" customHeight="1">
      <c r="A18" s="11"/>
      <c r="B18" s="178" t="s">
        <v>42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31</v>
      </c>
      <c r="M18" s="112">
        <f>Sheet1!BY147</f>
        <v>0</v>
      </c>
      <c r="N18" s="29" t="str">
        <f t="shared" si="0"/>
        <v>/</v>
      </c>
      <c r="O18" s="100">
        <f>IF(ISBLANK(M18),"",M15+M18)</f>
        <v>0</v>
      </c>
      <c r="P18" s="100"/>
      <c r="Q18" s="7"/>
      <c r="R18" s="178" t="s">
        <v>43</v>
      </c>
      <c r="S18" s="21"/>
      <c r="T18" s="21"/>
      <c r="U18" s="21"/>
      <c r="V18" s="21"/>
      <c r="W18" s="21"/>
      <c r="X18" s="21"/>
      <c r="Y18" s="21"/>
      <c r="Z18" s="21"/>
      <c r="AA18" s="21"/>
      <c r="AB18" s="22" t="s">
        <v>31</v>
      </c>
      <c r="AC18" s="112">
        <f>Sheet1!BY123</f>
        <v>0</v>
      </c>
      <c r="AD18" s="29" t="str">
        <f t="shared" si="1"/>
        <v>/</v>
      </c>
      <c r="AE18" s="100">
        <f>IF(ISBLANK(AC18),"",AC15+AC18)</f>
        <v>0</v>
      </c>
      <c r="AF18" s="100"/>
      <c r="AG18" s="6"/>
      <c r="AH18" s="30"/>
      <c r="AI18" s="11"/>
      <c r="AJ18" s="49" t="s">
        <v>44</v>
      </c>
      <c r="AK18" s="49"/>
      <c r="AL18" s="49"/>
      <c r="AM18" s="49"/>
      <c r="AN18" s="49"/>
      <c r="AO18" s="49"/>
      <c r="AP18" s="12"/>
      <c r="AQ18" s="49" t="s">
        <v>45</v>
      </c>
      <c r="AR18" s="49"/>
      <c r="AS18" s="49"/>
      <c r="AT18" s="50"/>
      <c r="AU18" s="6"/>
      <c r="AV18" s="30"/>
      <c r="AW18" s="11"/>
      <c r="AX18" s="46">
        <v>2</v>
      </c>
      <c r="AY18" s="46"/>
      <c r="AZ18" s="46"/>
      <c r="BA18" s="12"/>
      <c r="BB18" s="49" t="s">
        <v>46</v>
      </c>
      <c r="BC18" s="49"/>
      <c r="BD18" s="49"/>
      <c r="BE18" s="49"/>
      <c r="BF18" s="49"/>
      <c r="BG18" s="6"/>
    </row>
    <row r="19" spans="1:59" ht="12.75" customHeight="1">
      <c r="A19" s="11"/>
      <c r="B19" s="178" t="s">
        <v>47</v>
      </c>
      <c r="C19" s="21"/>
      <c r="D19" s="21"/>
      <c r="E19" s="21"/>
      <c r="F19" s="21"/>
      <c r="G19" s="21"/>
      <c r="H19" s="21"/>
      <c r="I19" s="21"/>
      <c r="J19" s="21"/>
      <c r="K19" s="21"/>
      <c r="L19" s="22" t="s">
        <v>31</v>
      </c>
      <c r="M19" s="112">
        <f>Sheet1!BY150</f>
        <v>0</v>
      </c>
      <c r="N19" s="29" t="str">
        <f t="shared" si="0"/>
        <v>/</v>
      </c>
      <c r="O19" s="100">
        <f>IF(ISBLANK(M19),"",M15+M19)</f>
        <v>0</v>
      </c>
      <c r="P19" s="100"/>
      <c r="Q19" s="7"/>
      <c r="R19" s="178" t="s">
        <v>48</v>
      </c>
      <c r="S19" s="21"/>
      <c r="T19" s="21"/>
      <c r="U19" s="21"/>
      <c r="V19" s="21"/>
      <c r="W19" s="21"/>
      <c r="X19" s="21"/>
      <c r="Y19" s="21"/>
      <c r="Z19" s="21"/>
      <c r="AA19" s="21"/>
      <c r="AB19" s="22" t="s">
        <v>31</v>
      </c>
      <c r="AC19" s="112">
        <f>Sheet1!BY126</f>
        <v>0</v>
      </c>
      <c r="AD19" s="29" t="str">
        <f t="shared" si="1"/>
        <v>/</v>
      </c>
      <c r="AE19" s="100">
        <f>IF(ISBLANK(AC19),"",AC15+AC19)</f>
        <v>0</v>
      </c>
      <c r="AF19" s="100"/>
      <c r="AG19" s="6"/>
      <c r="AH19" s="30"/>
      <c r="AI19" s="11"/>
      <c r="AJ19" s="49" t="s">
        <v>49</v>
      </c>
      <c r="AK19" s="49"/>
      <c r="AL19" s="49"/>
      <c r="AM19" s="49"/>
      <c r="AN19" s="49"/>
      <c r="AO19" s="49"/>
      <c r="AP19" s="12"/>
      <c r="AQ19" s="49" t="s">
        <v>50</v>
      </c>
      <c r="AR19" s="49"/>
      <c r="AS19" s="49"/>
      <c r="AT19" s="50"/>
      <c r="AU19" s="6"/>
      <c r="AV19" s="30"/>
      <c r="AW19" s="11"/>
      <c r="AX19" s="46">
        <v>3</v>
      </c>
      <c r="AY19" s="46"/>
      <c r="AZ19" s="46"/>
      <c r="BA19" s="12"/>
      <c r="BB19" s="49" t="s">
        <v>51</v>
      </c>
      <c r="BC19" s="49"/>
      <c r="BD19" s="49"/>
      <c r="BE19" s="49"/>
      <c r="BF19" s="49"/>
      <c r="BG19" s="6"/>
    </row>
    <row r="20" spans="1:59" ht="12.75" customHeight="1">
      <c r="A20" s="11"/>
      <c r="B20" s="178" t="s">
        <v>52</v>
      </c>
      <c r="C20" s="21"/>
      <c r="D20" s="21"/>
      <c r="E20" s="21"/>
      <c r="F20" s="21"/>
      <c r="G20" s="21"/>
      <c r="H20" s="21"/>
      <c r="I20" s="21"/>
      <c r="J20" s="21"/>
      <c r="K20" s="21"/>
      <c r="L20" s="22" t="s">
        <v>31</v>
      </c>
      <c r="M20" s="112">
        <f>Sheet1!BY151</f>
        <v>0</v>
      </c>
      <c r="N20" s="29" t="str">
        <f t="shared" si="0"/>
        <v>/</v>
      </c>
      <c r="O20" s="100">
        <f>IF(ISBLANK(M20),"",M15+M20)</f>
        <v>0</v>
      </c>
      <c r="P20" s="100"/>
      <c r="Q20" s="7"/>
      <c r="R20" s="178" t="s">
        <v>53</v>
      </c>
      <c r="S20" s="21"/>
      <c r="T20" s="21"/>
      <c r="U20" s="21"/>
      <c r="V20" s="21"/>
      <c r="W20" s="21"/>
      <c r="X20" s="21"/>
      <c r="Y20" s="21"/>
      <c r="Z20" s="21"/>
      <c r="AA20" s="21"/>
      <c r="AB20" s="22" t="s">
        <v>31</v>
      </c>
      <c r="AC20" s="112">
        <f>Sheet1!BY131</f>
        <v>0</v>
      </c>
      <c r="AD20" s="29" t="str">
        <f t="shared" si="1"/>
        <v>/</v>
      </c>
      <c r="AE20" s="100">
        <f>IF(ISBLANK(AC20),"",AC15+AC20)</f>
        <v>0</v>
      </c>
      <c r="AF20" s="100"/>
      <c r="AG20" s="6"/>
      <c r="AH20" s="30"/>
      <c r="AI20" s="11"/>
      <c r="AJ20" s="49" t="s">
        <v>54</v>
      </c>
      <c r="AK20" s="49"/>
      <c r="AL20" s="49"/>
      <c r="AM20" s="49"/>
      <c r="AN20" s="49"/>
      <c r="AO20" s="49"/>
      <c r="AP20" s="12"/>
      <c r="AQ20" s="49" t="s">
        <v>55</v>
      </c>
      <c r="AR20" s="49"/>
      <c r="AS20" s="49"/>
      <c r="AT20" s="50"/>
      <c r="AU20" s="6"/>
      <c r="AV20" s="30"/>
      <c r="AW20" s="11"/>
      <c r="AX20" s="46">
        <v>4</v>
      </c>
      <c r="AY20" s="46"/>
      <c r="AZ20" s="46"/>
      <c r="BA20" s="12"/>
      <c r="BB20" s="49" t="s">
        <v>56</v>
      </c>
      <c r="BC20" s="49"/>
      <c r="BD20" s="49"/>
      <c r="BE20" s="49"/>
      <c r="BF20" s="49"/>
      <c r="BG20" s="6"/>
    </row>
    <row r="21" spans="1:59" ht="12.75" customHeight="1" thickBot="1">
      <c r="A21" s="11"/>
      <c r="B21" s="178" t="s">
        <v>57</v>
      </c>
      <c r="C21" s="21"/>
      <c r="D21" s="21"/>
      <c r="E21" s="21"/>
      <c r="F21" s="21"/>
      <c r="G21" s="21"/>
      <c r="H21" s="21"/>
      <c r="I21" s="21"/>
      <c r="J21" s="21"/>
      <c r="K21" s="21"/>
      <c r="L21" s="22" t="s">
        <v>31</v>
      </c>
      <c r="M21" s="112">
        <f>Sheet1!BY163</f>
        <v>0</v>
      </c>
      <c r="N21" s="29" t="str">
        <f t="shared" si="0"/>
        <v>/</v>
      </c>
      <c r="O21" s="100">
        <f>IF(ISBLANK(M21),"",M15+M21)</f>
        <v>0</v>
      </c>
      <c r="P21" s="100"/>
      <c r="Q21" s="7"/>
      <c r="R21" s="178" t="s">
        <v>58</v>
      </c>
      <c r="S21" s="21"/>
      <c r="T21" s="21"/>
      <c r="U21" s="21"/>
      <c r="V21" s="21"/>
      <c r="W21" s="21"/>
      <c r="X21" s="21"/>
      <c r="Y21" s="21"/>
      <c r="Z21" s="21"/>
      <c r="AA21" s="21"/>
      <c r="AB21" s="22" t="s">
        <v>31</v>
      </c>
      <c r="AC21" s="112">
        <f>Sheet1!BY148</f>
        <v>0</v>
      </c>
      <c r="AD21" s="29" t="str">
        <f t="shared" si="1"/>
        <v>/</v>
      </c>
      <c r="AE21" s="100">
        <f>IF(ISBLANK(AC21),"",AC15+AC21)</f>
        <v>0</v>
      </c>
      <c r="AF21" s="100"/>
      <c r="AG21" s="6"/>
      <c r="AH21" s="30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7"/>
      <c r="AV21" s="30"/>
      <c r="AW21" s="11"/>
      <c r="AX21" s="46" t="s">
        <v>59</v>
      </c>
      <c r="AY21" s="46"/>
      <c r="AZ21" s="46"/>
      <c r="BA21" s="12"/>
      <c r="BB21" s="49" t="s">
        <v>60</v>
      </c>
      <c r="BC21" s="49"/>
      <c r="BD21" s="49"/>
      <c r="BE21" s="49"/>
      <c r="BF21" s="49"/>
      <c r="BG21" s="6"/>
    </row>
    <row r="22" spans="1:59" ht="12.75" customHeight="1" thickTop="1">
      <c r="A22" s="11"/>
      <c r="B22" s="178" t="s">
        <v>61</v>
      </c>
      <c r="C22" s="21"/>
      <c r="D22" s="21"/>
      <c r="E22" s="21"/>
      <c r="F22" s="21"/>
      <c r="G22" s="21"/>
      <c r="H22" s="21"/>
      <c r="I22" s="21"/>
      <c r="J22" s="21"/>
      <c r="K22" s="21"/>
      <c r="L22" s="22" t="s">
        <v>31</v>
      </c>
      <c r="M22" s="112">
        <f>Sheet1!BY164</f>
        <v>0</v>
      </c>
      <c r="N22" s="29" t="str">
        <f t="shared" si="0"/>
        <v>/</v>
      </c>
      <c r="O22" s="100">
        <f>IF(ISBLANK(M22),"",M15+M22)</f>
        <v>0</v>
      </c>
      <c r="P22" s="100"/>
      <c r="Q22" s="7"/>
      <c r="R22" s="178" t="s">
        <v>62</v>
      </c>
      <c r="S22" s="21"/>
      <c r="T22" s="21"/>
      <c r="U22" s="21"/>
      <c r="V22" s="21"/>
      <c r="W22" s="21"/>
      <c r="X22" s="21"/>
      <c r="Y22" s="21"/>
      <c r="Z22" s="21"/>
      <c r="AA22" s="21"/>
      <c r="AB22" s="22" t="s">
        <v>31</v>
      </c>
      <c r="AC22" s="112">
        <f>Sheet1!BY156</f>
        <v>0</v>
      </c>
      <c r="AD22" s="29" t="str">
        <f t="shared" si="1"/>
        <v>/</v>
      </c>
      <c r="AE22" s="100">
        <f>IF(ISBLANK(AC22),"",AC15+AC22)</f>
        <v>0</v>
      </c>
      <c r="AF22" s="100"/>
      <c r="AG22" s="6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11"/>
      <c r="AX22" s="46" t="s">
        <v>63</v>
      </c>
      <c r="AY22" s="46"/>
      <c r="AZ22" s="46"/>
      <c r="BA22" s="12"/>
      <c r="BB22" s="49" t="s">
        <v>64</v>
      </c>
      <c r="BC22" s="49"/>
      <c r="BD22" s="49"/>
      <c r="BE22" s="49"/>
      <c r="BF22" s="49"/>
      <c r="BG22" s="6"/>
    </row>
    <row r="23" spans="1:59" ht="12.75" customHeight="1">
      <c r="A23" s="11"/>
      <c r="B23" s="178" t="s">
        <v>65</v>
      </c>
      <c r="C23" s="21"/>
      <c r="D23" s="21"/>
      <c r="E23" s="21"/>
      <c r="F23" s="21"/>
      <c r="G23" s="21"/>
      <c r="H23" s="21"/>
      <c r="I23" s="21"/>
      <c r="J23" s="21"/>
      <c r="K23" s="21"/>
      <c r="L23" s="22" t="s">
        <v>31</v>
      </c>
      <c r="M23" s="112">
        <f>Sheet1!BY169</f>
        <v>0</v>
      </c>
      <c r="N23" s="29" t="str">
        <f t="shared" si="0"/>
        <v>/</v>
      </c>
      <c r="O23" s="100">
        <f>IF(ISBLANK(M23),"",M15+M23)</f>
        <v>0</v>
      </c>
      <c r="P23" s="10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7"/>
      <c r="AC23" s="103"/>
      <c r="AD23" s="103"/>
      <c r="AE23" s="103"/>
      <c r="AF23" s="103"/>
      <c r="AG23" s="6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11"/>
      <c r="AX23" s="46" t="s">
        <v>66</v>
      </c>
      <c r="AY23" s="46"/>
      <c r="AZ23" s="46"/>
      <c r="BA23" s="12"/>
      <c r="BB23" s="49" t="s">
        <v>67</v>
      </c>
      <c r="BC23" s="49"/>
      <c r="BD23" s="49"/>
      <c r="BE23" s="49"/>
      <c r="BF23" s="49"/>
      <c r="BG23" s="6"/>
    </row>
    <row r="24" spans="1:59" ht="12.75" customHeight="1" thickBot="1">
      <c r="A24" s="11"/>
      <c r="B24" s="7"/>
      <c r="C24" s="7"/>
      <c r="D24" s="7"/>
      <c r="E24" s="7"/>
      <c r="F24" s="7"/>
      <c r="G24" s="7"/>
      <c r="H24" s="7"/>
      <c r="I24" s="24"/>
      <c r="J24" s="24"/>
      <c r="K24" s="24"/>
      <c r="L24" s="24"/>
      <c r="M24" s="101"/>
      <c r="N24" s="101"/>
      <c r="O24" s="101"/>
      <c r="P24" s="101"/>
      <c r="Q24" s="7"/>
      <c r="R24" s="12" t="s">
        <v>68</v>
      </c>
      <c r="S24" s="12"/>
      <c r="T24" s="12"/>
      <c r="U24" s="12"/>
      <c r="V24" s="12"/>
      <c r="W24" s="12"/>
      <c r="X24" s="12"/>
      <c r="Y24" s="12"/>
      <c r="Z24" s="12"/>
      <c r="AA24" s="12"/>
      <c r="AB24" s="27"/>
      <c r="AC24" s="102">
        <f>V8</f>
        <v>0</v>
      </c>
      <c r="AD24" s="102"/>
      <c r="AE24" s="102"/>
      <c r="AF24" s="102"/>
      <c r="AG24" s="6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15"/>
      <c r="AX24" s="16"/>
      <c r="AY24" s="16"/>
      <c r="AZ24" s="16"/>
      <c r="BA24" s="16"/>
      <c r="BB24" s="16"/>
      <c r="BC24" s="16"/>
      <c r="BD24" s="16"/>
      <c r="BE24" s="16"/>
      <c r="BF24" s="16"/>
      <c r="BG24" s="17"/>
    </row>
    <row r="25" spans="1:59" ht="12.75" customHeight="1" thickBot="1" thickTop="1">
      <c r="A25" s="11"/>
      <c r="B25" s="12" t="s">
        <v>69</v>
      </c>
      <c r="C25" s="12"/>
      <c r="D25" s="12"/>
      <c r="E25" s="12"/>
      <c r="F25" s="12"/>
      <c r="G25" s="12"/>
      <c r="H25" s="12"/>
      <c r="I25" s="20"/>
      <c r="J25" s="20"/>
      <c r="K25" s="20"/>
      <c r="L25" s="20"/>
      <c r="M25" s="102">
        <f>F8</f>
        <v>0</v>
      </c>
      <c r="N25" s="102"/>
      <c r="O25" s="102"/>
      <c r="P25" s="102"/>
      <c r="Q25" s="7"/>
      <c r="R25" s="178" t="s">
        <v>70</v>
      </c>
      <c r="S25" s="21"/>
      <c r="T25" s="21"/>
      <c r="U25" s="21"/>
      <c r="V25" s="21"/>
      <c r="W25" s="21"/>
      <c r="X25" s="21"/>
      <c r="Y25" s="21"/>
      <c r="Z25" s="21"/>
      <c r="AA25" s="21"/>
      <c r="AB25" s="22" t="s">
        <v>31</v>
      </c>
      <c r="AC25" s="112">
        <f>Sheet1!BY117</f>
        <v>0</v>
      </c>
      <c r="AD25" s="29" t="str">
        <f>IF(ISBLANK(AC25),"","/")</f>
        <v>/</v>
      </c>
      <c r="AE25" s="100">
        <f>IF(ISBLANK(AC25),"",AC24+AC25)</f>
        <v>0</v>
      </c>
      <c r="AF25" s="100"/>
      <c r="AG25" s="6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</row>
    <row r="26" spans="1:59" ht="12.75" customHeight="1" thickTop="1">
      <c r="A26" s="11"/>
      <c r="B26" s="178" t="s">
        <v>71</v>
      </c>
      <c r="C26" s="21"/>
      <c r="D26" s="21"/>
      <c r="E26" s="21"/>
      <c r="F26" s="21"/>
      <c r="G26" s="21"/>
      <c r="H26" s="21"/>
      <c r="I26" s="21"/>
      <c r="J26" s="21"/>
      <c r="K26" s="21"/>
      <c r="L26" s="22" t="s">
        <v>31</v>
      </c>
      <c r="M26" s="112">
        <f>Sheet1!BY116</f>
        <v>0</v>
      </c>
      <c r="N26" s="29" t="str">
        <f>IF(ISBLANK(M26),"","/")</f>
        <v>/</v>
      </c>
      <c r="O26" s="100">
        <f>IF(ISBLANK(M26),"",M25+M26)</f>
        <v>0</v>
      </c>
      <c r="P26" s="100"/>
      <c r="Q26" s="7"/>
      <c r="R26" s="178" t="s">
        <v>72</v>
      </c>
      <c r="S26" s="21"/>
      <c r="T26" s="21"/>
      <c r="U26" s="21"/>
      <c r="V26" s="21"/>
      <c r="W26" s="21"/>
      <c r="X26" s="21"/>
      <c r="Y26" s="21"/>
      <c r="Z26" s="21"/>
      <c r="AA26" s="21"/>
      <c r="AB26" s="22" t="s">
        <v>31</v>
      </c>
      <c r="AC26" s="112">
        <f>Sheet1!BY120</f>
        <v>0</v>
      </c>
      <c r="AD26" s="29" t="str">
        <f aca="true" t="shared" si="2" ref="AD26:AD37">IF(ISBLANK(AC26),"","/")</f>
        <v>/</v>
      </c>
      <c r="AE26" s="100">
        <f>IF(ISBLANK(AC26),"",AC24+AC26)</f>
        <v>0</v>
      </c>
      <c r="AF26" s="100"/>
      <c r="AG26" s="6"/>
      <c r="AH26" s="30"/>
      <c r="AI26" s="63"/>
      <c r="AJ26" s="64" t="s">
        <v>73</v>
      </c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6"/>
    </row>
    <row r="27" spans="1:59" ht="12.75" customHeight="1">
      <c r="A27" s="11"/>
      <c r="B27" s="178" t="s">
        <v>74</v>
      </c>
      <c r="C27" s="21"/>
      <c r="D27" s="21"/>
      <c r="E27" s="21"/>
      <c r="F27" s="21"/>
      <c r="G27" s="21"/>
      <c r="H27" s="21"/>
      <c r="I27" s="21"/>
      <c r="J27" s="21"/>
      <c r="K27" s="21"/>
      <c r="L27" s="22" t="s">
        <v>31</v>
      </c>
      <c r="M27" s="112">
        <f>Sheet1!BY127</f>
        <v>0</v>
      </c>
      <c r="N27" s="29" t="str">
        <f aca="true" t="shared" si="3" ref="N27:N32">IF(ISBLANK(M27),"","/")</f>
        <v>/</v>
      </c>
      <c r="O27" s="100">
        <f>IF(ISBLANK(M27),"",M25+M27)</f>
        <v>0</v>
      </c>
      <c r="P27" s="100"/>
      <c r="Q27" s="7"/>
      <c r="R27" s="178" t="s">
        <v>75</v>
      </c>
      <c r="S27" s="21"/>
      <c r="T27" s="21"/>
      <c r="U27" s="21"/>
      <c r="V27" s="21"/>
      <c r="W27" s="21"/>
      <c r="X27" s="21"/>
      <c r="Y27" s="21"/>
      <c r="Z27" s="21"/>
      <c r="AA27" s="21"/>
      <c r="AB27" s="22" t="s">
        <v>31</v>
      </c>
      <c r="AC27" s="112">
        <f>Sheet1!BY128</f>
        <v>0</v>
      </c>
      <c r="AD27" s="29" t="str">
        <f t="shared" si="2"/>
        <v>/</v>
      </c>
      <c r="AE27" s="100">
        <f>IF(ISBLANK(AC27),"",AC24+AC27)</f>
        <v>0</v>
      </c>
      <c r="AF27" s="100"/>
      <c r="AG27" s="6"/>
      <c r="AH27" s="30"/>
      <c r="AI27" s="11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6"/>
    </row>
    <row r="28" spans="1:59" ht="12.75" customHeight="1">
      <c r="A28" s="11"/>
      <c r="B28" s="178" t="s">
        <v>76</v>
      </c>
      <c r="C28" s="21"/>
      <c r="D28" s="21"/>
      <c r="E28" s="21"/>
      <c r="F28" s="21"/>
      <c r="G28" s="21"/>
      <c r="H28" s="21"/>
      <c r="I28" s="21"/>
      <c r="J28" s="21"/>
      <c r="K28" s="21"/>
      <c r="L28" s="22" t="s">
        <v>31</v>
      </c>
      <c r="M28" s="112">
        <f>Sheet1!BY129</f>
        <v>0</v>
      </c>
      <c r="N28" s="29" t="str">
        <f t="shared" si="3"/>
        <v>/</v>
      </c>
      <c r="O28" s="100">
        <f>IF(ISBLANK(M28),"",M25+M28)</f>
        <v>0</v>
      </c>
      <c r="P28" s="100"/>
      <c r="Q28" s="7"/>
      <c r="R28" s="178" t="s">
        <v>77</v>
      </c>
      <c r="S28" s="21"/>
      <c r="T28" s="21"/>
      <c r="U28" s="21"/>
      <c r="V28" s="21"/>
      <c r="W28" s="21"/>
      <c r="X28" s="21"/>
      <c r="Y28" s="21"/>
      <c r="Z28" s="21"/>
      <c r="AA28" s="21"/>
      <c r="AB28" s="22" t="s">
        <v>31</v>
      </c>
      <c r="AC28" s="112">
        <f>Sheet1!BY137</f>
        <v>0</v>
      </c>
      <c r="AD28" s="29" t="str">
        <f t="shared" si="2"/>
        <v>/</v>
      </c>
      <c r="AE28" s="100">
        <f>IF(ISBLANK(AC28),"",AC24+AC28)</f>
        <v>0</v>
      </c>
      <c r="AF28" s="100"/>
      <c r="AG28" s="6"/>
      <c r="AH28" s="30"/>
      <c r="AI28" s="11"/>
      <c r="AJ28" s="28" t="s">
        <v>9</v>
      </c>
      <c r="AK28" s="28"/>
      <c r="AL28" s="28"/>
      <c r="AM28" s="28"/>
      <c r="AN28" s="28"/>
      <c r="AO28" s="28"/>
      <c r="AP28" s="31"/>
      <c r="AQ28" s="132"/>
      <c r="AR28" s="133"/>
      <c r="AS28" s="133"/>
      <c r="AT28" s="134"/>
      <c r="AU28" s="12"/>
      <c r="AV28" s="28" t="s">
        <v>78</v>
      </c>
      <c r="AW28" s="28"/>
      <c r="AX28" s="28"/>
      <c r="AY28" s="28"/>
      <c r="AZ28" s="28"/>
      <c r="BA28" s="28"/>
      <c r="BB28" s="31"/>
      <c r="BC28" s="132"/>
      <c r="BD28" s="133"/>
      <c r="BE28" s="133"/>
      <c r="BF28" s="134"/>
      <c r="BG28" s="6"/>
    </row>
    <row r="29" spans="1:59" ht="12.75" customHeight="1">
      <c r="A29" s="11"/>
      <c r="B29" s="178" t="s">
        <v>79</v>
      </c>
      <c r="C29" s="21"/>
      <c r="D29" s="21"/>
      <c r="E29" s="21"/>
      <c r="F29" s="21"/>
      <c r="G29" s="21"/>
      <c r="H29" s="21"/>
      <c r="I29" s="21"/>
      <c r="J29" s="21"/>
      <c r="K29" s="21"/>
      <c r="L29" s="22" t="s">
        <v>31</v>
      </c>
      <c r="M29" s="112">
        <f>Sheet1!BY133</f>
        <v>0</v>
      </c>
      <c r="N29" s="29" t="str">
        <f t="shared" si="3"/>
        <v>/</v>
      </c>
      <c r="O29" s="100">
        <f>IF(ISBLANK(M29),"",M25+M29)</f>
        <v>0</v>
      </c>
      <c r="P29" s="100"/>
      <c r="Q29" s="7"/>
      <c r="R29" s="178" t="s">
        <v>80</v>
      </c>
      <c r="S29" s="21"/>
      <c r="T29" s="21"/>
      <c r="U29" s="21"/>
      <c r="V29" s="21"/>
      <c r="W29" s="21"/>
      <c r="X29" s="21"/>
      <c r="Y29" s="21"/>
      <c r="Z29" s="21"/>
      <c r="AA29" s="21"/>
      <c r="AB29" s="22" t="s">
        <v>31</v>
      </c>
      <c r="AC29" s="112">
        <f>Sheet1!BY138</f>
        <v>0</v>
      </c>
      <c r="AD29" s="29" t="str">
        <f t="shared" si="2"/>
        <v>/</v>
      </c>
      <c r="AE29" s="100">
        <f>IF(ISBLANK(AC29),"",AC24+AC29)</f>
        <v>0</v>
      </c>
      <c r="AF29" s="100"/>
      <c r="AG29" s="6"/>
      <c r="AH29" s="30"/>
      <c r="AI29" s="11"/>
      <c r="AJ29" s="28" t="s">
        <v>81</v>
      </c>
      <c r="AK29" s="28"/>
      <c r="AL29" s="28"/>
      <c r="AM29" s="28"/>
      <c r="AN29" s="28"/>
      <c r="AO29" s="28"/>
      <c r="AP29" s="31"/>
      <c r="AQ29" s="135">
        <f>4*(M15-M25)+IF(I4="Female",65,80)</f>
        <v>80</v>
      </c>
      <c r="AR29" s="136"/>
      <c r="AS29" s="136"/>
      <c r="AT29" s="137"/>
      <c r="AU29" s="12"/>
      <c r="AV29" s="28" t="s">
        <v>81</v>
      </c>
      <c r="AW29" s="28"/>
      <c r="AX29" s="28"/>
      <c r="AY29" s="28"/>
      <c r="AZ29" s="28"/>
      <c r="BA29" s="28"/>
      <c r="BB29" s="31"/>
      <c r="BC29" s="139">
        <f>(M15+M34)*3</f>
        <v>0</v>
      </c>
      <c r="BD29" s="140"/>
      <c r="BE29" s="140"/>
      <c r="BF29" s="141"/>
      <c r="BG29" s="6"/>
    </row>
    <row r="30" spans="1:59" ht="12.75" customHeight="1">
      <c r="A30" s="11"/>
      <c r="B30" s="178" t="s">
        <v>82</v>
      </c>
      <c r="C30" s="21"/>
      <c r="D30" s="21"/>
      <c r="E30" s="21"/>
      <c r="F30" s="21"/>
      <c r="G30" s="21"/>
      <c r="H30" s="21"/>
      <c r="I30" s="21"/>
      <c r="J30" s="21"/>
      <c r="K30" s="21"/>
      <c r="L30" s="22" t="s">
        <v>31</v>
      </c>
      <c r="M30" s="112">
        <f>Sheet1!BY145</f>
        <v>0</v>
      </c>
      <c r="N30" s="29" t="str">
        <f t="shared" si="3"/>
        <v>/</v>
      </c>
      <c r="O30" s="100">
        <f>IF(ISBLANK(M30),"",M25+M30)</f>
        <v>0</v>
      </c>
      <c r="P30" s="100"/>
      <c r="Q30" s="7"/>
      <c r="R30" s="113" t="s">
        <v>281</v>
      </c>
      <c r="S30" s="21"/>
      <c r="T30" s="21"/>
      <c r="U30" s="287" t="str">
        <f>Sheet1!AJ185</f>
        <v>Lang. Not set</v>
      </c>
      <c r="V30" s="288"/>
      <c r="W30" s="288"/>
      <c r="X30" s="288"/>
      <c r="Y30" s="288"/>
      <c r="Z30" s="288"/>
      <c r="AA30" s="288"/>
      <c r="AB30" s="22" t="s">
        <v>31</v>
      </c>
      <c r="AC30" s="112">
        <f>Sheet1!F9</f>
        <v>1</v>
      </c>
      <c r="AD30" s="29" t="str">
        <f t="shared" si="2"/>
        <v>/</v>
      </c>
      <c r="AE30" s="100">
        <f>IF(ISBLANK(AC30),"",AC24+AC30)</f>
        <v>1</v>
      </c>
      <c r="AF30" s="100"/>
      <c r="AG30" s="6"/>
      <c r="AH30" s="30"/>
      <c r="AI30" s="11"/>
      <c r="AJ30" s="12"/>
      <c r="AK30" s="12"/>
      <c r="AL30" s="12"/>
      <c r="AM30" s="12"/>
      <c r="AN30" s="12"/>
      <c r="AO30" s="12"/>
      <c r="AP30" s="12"/>
      <c r="AQ30" s="138"/>
      <c r="AR30" s="138"/>
      <c r="AS30" s="138"/>
      <c r="AT30" s="138"/>
      <c r="AU30" s="12"/>
      <c r="AV30" s="12"/>
      <c r="AW30" s="12"/>
      <c r="AX30" s="12"/>
      <c r="AY30" s="12"/>
      <c r="AZ30" s="12"/>
      <c r="BA30" s="12"/>
      <c r="BB30" s="12"/>
      <c r="BC30" s="138"/>
      <c r="BD30" s="138"/>
      <c r="BE30" s="138"/>
      <c r="BF30" s="138"/>
      <c r="BG30" s="6"/>
    </row>
    <row r="31" spans="1:59" ht="12.75" customHeight="1">
      <c r="A31" s="11"/>
      <c r="B31" s="178" t="s">
        <v>84</v>
      </c>
      <c r="C31" s="21"/>
      <c r="D31" s="21"/>
      <c r="E31" s="21"/>
      <c r="F31" s="21"/>
      <c r="G31" s="21"/>
      <c r="H31" s="21"/>
      <c r="I31" s="21"/>
      <c r="J31" s="21"/>
      <c r="K31" s="21"/>
      <c r="L31" s="22" t="s">
        <v>31</v>
      </c>
      <c r="M31" s="112">
        <f>Sheet1!BY157</f>
        <v>0</v>
      </c>
      <c r="N31" s="29" t="str">
        <f t="shared" si="3"/>
        <v>/</v>
      </c>
      <c r="O31" s="100">
        <f>IF(ISBLANK(M31),"",M25+M31)</f>
        <v>0</v>
      </c>
      <c r="P31" s="100"/>
      <c r="Q31" s="7"/>
      <c r="R31" s="113" t="s">
        <v>281</v>
      </c>
      <c r="S31" s="21"/>
      <c r="T31" s="21"/>
      <c r="U31" s="287">
        <f>Sheet1!AJ186</f>
      </c>
      <c r="V31" s="287"/>
      <c r="W31" s="287"/>
      <c r="X31" s="287"/>
      <c r="Y31" s="287"/>
      <c r="Z31" s="287"/>
      <c r="AA31" s="288"/>
      <c r="AB31" s="22" t="s">
        <v>31</v>
      </c>
      <c r="AC31" s="112">
        <f>Sheet1!K9</f>
        <v>2</v>
      </c>
      <c r="AD31" s="29" t="str">
        <f t="shared" si="2"/>
        <v>/</v>
      </c>
      <c r="AE31" s="100">
        <f>IF(ISBLANK(AC31),"",AC24+AC31)</f>
        <v>2</v>
      </c>
      <c r="AF31" s="100"/>
      <c r="AG31" s="6"/>
      <c r="AH31" s="30"/>
      <c r="AI31" s="11"/>
      <c r="AJ31" s="28" t="s">
        <v>85</v>
      </c>
      <c r="AK31" s="28"/>
      <c r="AL31" s="28"/>
      <c r="AM31" s="28"/>
      <c r="AN31" s="28"/>
      <c r="AO31" s="28"/>
      <c r="AP31" s="31"/>
      <c r="AQ31" s="132"/>
      <c r="AR31" s="133"/>
      <c r="AS31" s="133"/>
      <c r="AT31" s="134"/>
      <c r="AU31" s="12"/>
      <c r="AV31" s="28" t="s">
        <v>86</v>
      </c>
      <c r="AW31" s="28"/>
      <c r="AX31" s="28"/>
      <c r="AY31" s="28"/>
      <c r="AZ31" s="28"/>
      <c r="BA31" s="28"/>
      <c r="BB31" s="31"/>
      <c r="BC31" s="132"/>
      <c r="BD31" s="133"/>
      <c r="BE31" s="133"/>
      <c r="BF31" s="134"/>
      <c r="BG31" s="6"/>
    </row>
    <row r="32" spans="1:59" ht="12.75" customHeight="1">
      <c r="A32" s="11"/>
      <c r="B32" s="178" t="s">
        <v>87</v>
      </c>
      <c r="C32" s="21"/>
      <c r="D32" s="21"/>
      <c r="E32" s="21"/>
      <c r="F32" s="21"/>
      <c r="G32" s="21"/>
      <c r="H32" s="21"/>
      <c r="I32" s="21"/>
      <c r="J32" s="21"/>
      <c r="K32" s="21"/>
      <c r="L32" s="22" t="s">
        <v>31</v>
      </c>
      <c r="M32" s="112">
        <f>Sheet1!BY166</f>
        <v>0</v>
      </c>
      <c r="N32" s="29" t="str">
        <f t="shared" si="3"/>
        <v>/</v>
      </c>
      <c r="O32" s="100">
        <f>IF(ISBLANK(M32),"",M25+M32)</f>
        <v>0</v>
      </c>
      <c r="P32" s="100"/>
      <c r="Q32" s="7"/>
      <c r="R32" s="113" t="s">
        <v>281</v>
      </c>
      <c r="S32" s="21"/>
      <c r="T32" s="21"/>
      <c r="U32" s="287">
        <f>Sheet1!AJ187</f>
      </c>
      <c r="V32" s="287"/>
      <c r="W32" s="287"/>
      <c r="X32" s="287"/>
      <c r="Y32" s="287"/>
      <c r="Z32" s="287"/>
      <c r="AA32" s="288"/>
      <c r="AB32" s="22" t="s">
        <v>31</v>
      </c>
      <c r="AC32" s="112">
        <f>Sheet1!F10</f>
        <v>3</v>
      </c>
      <c r="AD32" s="29" t="str">
        <f t="shared" si="2"/>
        <v>/</v>
      </c>
      <c r="AE32" s="100">
        <f>IF(ISBLANK(AC32),"",AC24+AC32)</f>
        <v>3</v>
      </c>
      <c r="AF32" s="100"/>
      <c r="AG32" s="6"/>
      <c r="AH32" s="30"/>
      <c r="AI32" s="11"/>
      <c r="AJ32" s="28" t="s">
        <v>88</v>
      </c>
      <c r="AK32" s="28"/>
      <c r="AL32" s="28"/>
      <c r="AM32" s="28"/>
      <c r="AN32" s="28"/>
      <c r="AO32" s="28"/>
      <c r="AP32" s="31"/>
      <c r="AQ32" s="139">
        <f>M15*4</f>
        <v>0</v>
      </c>
      <c r="AR32" s="140"/>
      <c r="AS32" s="140"/>
      <c r="AT32" s="141"/>
      <c r="AU32" s="12"/>
      <c r="AV32" s="28" t="s">
        <v>89</v>
      </c>
      <c r="AW32" s="28"/>
      <c r="AX32" s="28"/>
      <c r="AY32" s="28"/>
      <c r="AZ32" s="28"/>
      <c r="BA32" s="28"/>
      <c r="BB32" s="31"/>
      <c r="BC32" s="139">
        <f>MAX(FLOOR((M15*(IF(ISBLANK(M19),1,M19)))/10,1),1)</f>
        <v>1</v>
      </c>
      <c r="BD32" s="140"/>
      <c r="BE32" s="140"/>
      <c r="BF32" s="141"/>
      <c r="BG32" s="6"/>
    </row>
    <row r="33" spans="1:59" ht="12.75" customHeight="1" thickBot="1">
      <c r="A33" s="11"/>
      <c r="B33" s="7"/>
      <c r="C33" s="7"/>
      <c r="D33" s="7"/>
      <c r="E33" s="7"/>
      <c r="F33" s="7"/>
      <c r="G33" s="7"/>
      <c r="H33" s="7"/>
      <c r="I33" s="24"/>
      <c r="J33" s="24"/>
      <c r="K33" s="24"/>
      <c r="L33" s="24"/>
      <c r="M33" s="101"/>
      <c r="N33" s="101"/>
      <c r="O33" s="101"/>
      <c r="P33" s="101"/>
      <c r="Q33" s="7"/>
      <c r="R33" s="113" t="s">
        <v>281</v>
      </c>
      <c r="S33" s="21"/>
      <c r="T33" s="21"/>
      <c r="U33" s="287">
        <f>Sheet1!AJ188</f>
      </c>
      <c r="V33" s="287"/>
      <c r="W33" s="287"/>
      <c r="X33" s="287"/>
      <c r="Y33" s="287"/>
      <c r="Z33" s="287"/>
      <c r="AA33" s="288"/>
      <c r="AB33" s="22" t="s">
        <v>31</v>
      </c>
      <c r="AC33" s="112">
        <f>Sheet1!K10</f>
        <v>4</v>
      </c>
      <c r="AD33" s="29" t="str">
        <f>IF(ISBLANK(AC33),"","/")</f>
        <v>/</v>
      </c>
      <c r="AE33" s="100">
        <f>IF(ISBLANK(AC33),"",AC24+AC33)</f>
        <v>4</v>
      </c>
      <c r="AF33" s="100"/>
      <c r="AG33" s="6"/>
      <c r="AH33" s="30"/>
      <c r="AI33" s="15"/>
      <c r="AJ33" s="179" t="s">
        <v>90</v>
      </c>
      <c r="AK33" s="179"/>
      <c r="AL33" s="179"/>
      <c r="AM33" s="179"/>
      <c r="AN33" s="179"/>
      <c r="AO33" s="179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7"/>
    </row>
    <row r="34" spans="1:59" ht="12.75" customHeight="1" thickBot="1" thickTop="1">
      <c r="A34" s="11"/>
      <c r="B34" s="12" t="s">
        <v>91</v>
      </c>
      <c r="C34" s="12"/>
      <c r="D34" s="12"/>
      <c r="E34" s="12"/>
      <c r="F34" s="12"/>
      <c r="G34" s="12"/>
      <c r="H34" s="12"/>
      <c r="I34" s="24"/>
      <c r="J34" s="24"/>
      <c r="K34" s="24"/>
      <c r="L34" s="24"/>
      <c r="M34" s="102">
        <f>J8</f>
        <v>0</v>
      </c>
      <c r="N34" s="102"/>
      <c r="O34" s="102"/>
      <c r="P34" s="102"/>
      <c r="Q34" s="7"/>
      <c r="R34" s="113" t="s">
        <v>281</v>
      </c>
      <c r="S34" s="21"/>
      <c r="T34" s="21"/>
      <c r="U34" s="287">
        <f>Sheet1!AJ189</f>
      </c>
      <c r="V34" s="287"/>
      <c r="W34" s="287"/>
      <c r="X34" s="287"/>
      <c r="Y34" s="287"/>
      <c r="Z34" s="287"/>
      <c r="AA34" s="288"/>
      <c r="AB34" s="22" t="s">
        <v>31</v>
      </c>
      <c r="AC34" s="112">
        <f>Sheet1!F11</f>
        <v>5</v>
      </c>
      <c r="AD34" s="29" t="str">
        <f t="shared" si="2"/>
        <v>/</v>
      </c>
      <c r="AE34" s="100">
        <f>IF(ISBLANK(AC34),"",AC24+AC34)</f>
        <v>5</v>
      </c>
      <c r="AF34" s="100"/>
      <c r="AG34" s="6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</row>
    <row r="35" spans="1:59" ht="12.75" customHeight="1" thickTop="1">
      <c r="A35" s="11"/>
      <c r="B35" s="178" t="s">
        <v>92</v>
      </c>
      <c r="C35" s="21"/>
      <c r="D35" s="21"/>
      <c r="E35" s="21"/>
      <c r="F35" s="21"/>
      <c r="G35" s="21"/>
      <c r="H35" s="21"/>
      <c r="I35" s="21"/>
      <c r="J35" s="21"/>
      <c r="K35" s="21"/>
      <c r="L35" s="22" t="s">
        <v>31</v>
      </c>
      <c r="M35" s="112">
        <f>Sheet1!BY124</f>
        <v>0</v>
      </c>
      <c r="N35" s="29" t="str">
        <f>IF(ISBLANK(M35),"","/")</f>
        <v>/</v>
      </c>
      <c r="O35" s="100">
        <f>IF(ISBLANK(M35),"",M34+M35)</f>
        <v>0</v>
      </c>
      <c r="P35" s="100"/>
      <c r="Q35" s="7"/>
      <c r="R35" s="178" t="s">
        <v>93</v>
      </c>
      <c r="S35" s="21"/>
      <c r="T35" s="21"/>
      <c r="U35" s="21"/>
      <c r="V35" s="21"/>
      <c r="W35" s="21"/>
      <c r="X35" s="21"/>
      <c r="Y35" s="21"/>
      <c r="Z35" s="21"/>
      <c r="AA35" s="21"/>
      <c r="AB35" s="22" t="s">
        <v>31</v>
      </c>
      <c r="AC35" s="112">
        <f>Sheet1!BY144</f>
        <v>0</v>
      </c>
      <c r="AD35" s="29" t="str">
        <f t="shared" si="2"/>
        <v>/</v>
      </c>
      <c r="AE35" s="100">
        <f>IF(ISBLANK(AC35),"",AC24+AC35)</f>
        <v>0</v>
      </c>
      <c r="AF35" s="100"/>
      <c r="AG35" s="6"/>
      <c r="AH35" s="30"/>
      <c r="AI35" s="67"/>
      <c r="AJ35" s="64" t="s">
        <v>94</v>
      </c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9"/>
    </row>
    <row r="36" spans="1:59" ht="12.75" customHeight="1">
      <c r="A36" s="11"/>
      <c r="B36" s="178" t="s">
        <v>95</v>
      </c>
      <c r="C36" s="21"/>
      <c r="D36" s="21"/>
      <c r="E36" s="21"/>
      <c r="F36" s="21"/>
      <c r="G36" s="21"/>
      <c r="H36" s="21"/>
      <c r="I36" s="21"/>
      <c r="J36" s="21"/>
      <c r="K36" s="21"/>
      <c r="L36" s="22" t="s">
        <v>31</v>
      </c>
      <c r="M36" s="112">
        <f>Sheet1!BY135</f>
        <v>0</v>
      </c>
      <c r="N36" s="29" t="str">
        <f>IF(ISBLANK(M36),"","/")</f>
        <v>/</v>
      </c>
      <c r="O36" s="100">
        <f>IF(ISBLANK(M36),"",M34+M36)</f>
        <v>0</v>
      </c>
      <c r="P36" s="100"/>
      <c r="Q36" s="7"/>
      <c r="R36" s="178" t="s">
        <v>96</v>
      </c>
      <c r="S36" s="21"/>
      <c r="T36" s="21"/>
      <c r="U36" s="21"/>
      <c r="V36" s="21"/>
      <c r="W36" s="21"/>
      <c r="X36" s="21"/>
      <c r="Y36" s="21"/>
      <c r="Z36" s="21"/>
      <c r="AA36" s="21"/>
      <c r="AB36" s="22" t="s">
        <v>31</v>
      </c>
      <c r="AC36" s="112">
        <f>Sheet1!BY146</f>
        <v>0</v>
      </c>
      <c r="AD36" s="29" t="str">
        <f t="shared" si="2"/>
        <v>/</v>
      </c>
      <c r="AE36" s="100">
        <f>IF(ISBLANK(AC36),"",AC24+AC36)</f>
        <v>0</v>
      </c>
      <c r="AF36" s="100"/>
      <c r="AG36" s="6"/>
      <c r="AH36" s="30"/>
      <c r="AI36" s="33"/>
      <c r="AJ36" s="43"/>
      <c r="AK36" s="43"/>
      <c r="AL36" s="43"/>
      <c r="AM36" s="43"/>
      <c r="AN36" s="43"/>
      <c r="AO36" s="43"/>
      <c r="AP36" s="43"/>
      <c r="AQ36" s="43"/>
      <c r="AR36" s="43"/>
      <c r="AS36" s="43" t="s">
        <v>97</v>
      </c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35"/>
    </row>
    <row r="37" spans="1:59" ht="12.75" customHeight="1">
      <c r="A37" s="11"/>
      <c r="B37" s="178" t="s">
        <v>98</v>
      </c>
      <c r="C37" s="21"/>
      <c r="D37" s="21"/>
      <c r="E37" s="21"/>
      <c r="F37" s="21"/>
      <c r="G37" s="21"/>
      <c r="H37" s="21"/>
      <c r="I37" s="21"/>
      <c r="J37" s="21"/>
      <c r="K37" s="21"/>
      <c r="L37" s="22" t="s">
        <v>31</v>
      </c>
      <c r="M37" s="112">
        <f>Sheet1!BY154</f>
        <v>0</v>
      </c>
      <c r="N37" s="29" t="str">
        <f>IF(ISBLANK(M37),"","/")</f>
        <v>/</v>
      </c>
      <c r="O37" s="100">
        <f>IF(ISBLANK(M37),"",M34+M37)</f>
        <v>0</v>
      </c>
      <c r="P37" s="100"/>
      <c r="Q37" s="7"/>
      <c r="R37" s="178" t="s">
        <v>99</v>
      </c>
      <c r="S37" s="21"/>
      <c r="T37" s="21"/>
      <c r="U37" s="21"/>
      <c r="V37" s="21"/>
      <c r="W37" s="21"/>
      <c r="X37" s="21"/>
      <c r="Y37" s="21"/>
      <c r="Z37" s="21"/>
      <c r="AA37" s="21"/>
      <c r="AB37" s="22" t="s">
        <v>31</v>
      </c>
      <c r="AC37" s="112">
        <f>Sheet1!BY155</f>
        <v>0</v>
      </c>
      <c r="AD37" s="29" t="str">
        <f t="shared" si="2"/>
        <v>/</v>
      </c>
      <c r="AE37" s="100">
        <f>IF(ISBLANK(AC37),"",AC24+AC37)</f>
        <v>0</v>
      </c>
      <c r="AF37" s="100"/>
      <c r="AG37" s="6"/>
      <c r="AH37" s="30"/>
      <c r="AI37" s="33"/>
      <c r="AJ37" s="44" t="s">
        <v>100</v>
      </c>
      <c r="AK37" s="44"/>
      <c r="AL37" s="44"/>
      <c r="AM37" s="44"/>
      <c r="AN37" s="44" t="s">
        <v>101</v>
      </c>
      <c r="AO37" s="44"/>
      <c r="AP37" s="44"/>
      <c r="AQ37" s="44"/>
      <c r="AR37" s="44"/>
      <c r="AS37" s="44" t="s">
        <v>102</v>
      </c>
      <c r="AT37" s="44"/>
      <c r="AU37" s="44"/>
      <c r="AV37" s="44"/>
      <c r="AW37" s="44"/>
      <c r="AX37" s="44" t="s">
        <v>103</v>
      </c>
      <c r="AY37" s="44"/>
      <c r="AZ37" s="44"/>
      <c r="BA37" s="44"/>
      <c r="BB37" s="44"/>
      <c r="BC37" s="44" t="s">
        <v>104</v>
      </c>
      <c r="BD37" s="44"/>
      <c r="BE37" s="44"/>
      <c r="BF37" s="44"/>
      <c r="BG37" s="35"/>
    </row>
    <row r="38" spans="1:59" ht="12.75" customHeight="1" thickBot="1">
      <c r="A38" s="11"/>
      <c r="B38" s="178" t="s">
        <v>105</v>
      </c>
      <c r="C38" s="21"/>
      <c r="D38" s="21"/>
      <c r="E38" s="21"/>
      <c r="F38" s="21"/>
      <c r="G38" s="21"/>
      <c r="H38" s="21"/>
      <c r="I38" s="21"/>
      <c r="J38" s="21"/>
      <c r="K38" s="21"/>
      <c r="L38" s="22" t="s">
        <v>31</v>
      </c>
      <c r="M38" s="112">
        <f>Sheet1!BY168</f>
        <v>0</v>
      </c>
      <c r="N38" s="29" t="str">
        <f>IF(ISBLANK(M38),"","/")</f>
        <v>/</v>
      </c>
      <c r="O38" s="100">
        <f>IF(ISBLANK(M38),"",M34+M38)</f>
        <v>0</v>
      </c>
      <c r="P38" s="100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7"/>
      <c r="AC38" s="103"/>
      <c r="AD38" s="103"/>
      <c r="AE38" s="103"/>
      <c r="AF38" s="103"/>
      <c r="AG38" s="6"/>
      <c r="AH38" s="30"/>
      <c r="AI38" s="33"/>
      <c r="AJ38" s="108" t="s">
        <v>41</v>
      </c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5"/>
    </row>
    <row r="39" spans="1:59" ht="12.75" customHeight="1" thickBot="1">
      <c r="A39" s="11"/>
      <c r="B39" s="113" t="s">
        <v>106</v>
      </c>
      <c r="C39" s="21"/>
      <c r="D39" s="21"/>
      <c r="E39" s="21"/>
      <c r="F39" s="21"/>
      <c r="G39" s="21"/>
      <c r="H39" s="21"/>
      <c r="I39" s="21"/>
      <c r="J39" s="21"/>
      <c r="K39" s="21" t="s">
        <v>83</v>
      </c>
      <c r="L39" s="22" t="s">
        <v>31</v>
      </c>
      <c r="M39" s="112">
        <f>Sheet1!BY174</f>
        <v>0</v>
      </c>
      <c r="N39" s="29" t="str">
        <f>IF(ISBLANK(M39),"","/")</f>
        <v>/</v>
      </c>
      <c r="O39" s="100">
        <f>IF(ISBLANK(M39),"",M34+M39)</f>
        <v>0</v>
      </c>
      <c r="P39" s="100"/>
      <c r="Q39" s="7"/>
      <c r="R39" s="12" t="s">
        <v>107</v>
      </c>
      <c r="S39" s="12"/>
      <c r="T39" s="12"/>
      <c r="U39" s="12"/>
      <c r="V39" s="12"/>
      <c r="W39" s="12"/>
      <c r="X39" s="12"/>
      <c r="Y39" s="12"/>
      <c r="Z39" s="12"/>
      <c r="AA39" s="12"/>
      <c r="AB39" s="27"/>
      <c r="AC39" s="102">
        <f>Z8</f>
        <v>0</v>
      </c>
      <c r="AD39" s="102"/>
      <c r="AE39" s="102"/>
      <c r="AF39" s="102"/>
      <c r="AG39" s="6"/>
      <c r="AH39" s="30"/>
      <c r="AI39" s="33"/>
      <c r="AJ39" s="39"/>
      <c r="AK39" s="40"/>
      <c r="AL39" s="41"/>
      <c r="AM39" s="34"/>
      <c r="AN39" s="104">
        <f>FLOOR(AS39/2,1)</f>
        <v>0</v>
      </c>
      <c r="AO39" s="105"/>
      <c r="AP39" s="105"/>
      <c r="AQ39" s="106"/>
      <c r="AR39" s="34"/>
      <c r="AS39" s="104">
        <f>M34*2</f>
        <v>0</v>
      </c>
      <c r="AT39" s="105"/>
      <c r="AU39" s="105"/>
      <c r="AV39" s="106"/>
      <c r="AW39" s="42"/>
      <c r="AX39" s="104">
        <f>AS39*2</f>
        <v>0</v>
      </c>
      <c r="AY39" s="105"/>
      <c r="AZ39" s="105"/>
      <c r="BA39" s="106"/>
      <c r="BB39" s="34"/>
      <c r="BC39" s="104">
        <f>AX39+1</f>
        <v>1</v>
      </c>
      <c r="BD39" s="105"/>
      <c r="BE39" s="105"/>
      <c r="BF39" s="110" t="s">
        <v>108</v>
      </c>
      <c r="BG39" s="35"/>
    </row>
    <row r="40" spans="1:59" ht="12.75" customHeight="1" thickBot="1">
      <c r="A40" s="11"/>
      <c r="B40" s="7"/>
      <c r="C40" s="7"/>
      <c r="D40" s="7"/>
      <c r="E40" s="7"/>
      <c r="F40" s="7"/>
      <c r="G40" s="7"/>
      <c r="H40" s="7"/>
      <c r="I40" s="23"/>
      <c r="J40" s="23"/>
      <c r="K40" s="23"/>
      <c r="L40" s="23"/>
      <c r="M40" s="101"/>
      <c r="N40" s="101"/>
      <c r="O40" s="101"/>
      <c r="P40" s="101"/>
      <c r="Q40" s="7"/>
      <c r="R40" s="178" t="s">
        <v>109</v>
      </c>
      <c r="S40" s="21"/>
      <c r="T40" s="21"/>
      <c r="U40" s="21"/>
      <c r="V40" s="21"/>
      <c r="W40" s="21"/>
      <c r="X40" s="21"/>
      <c r="Y40" s="21"/>
      <c r="Z40" s="21"/>
      <c r="AA40" s="21"/>
      <c r="AB40" s="22" t="s">
        <v>31</v>
      </c>
      <c r="AC40" s="112">
        <f>Sheet1!BY118</f>
        <v>0</v>
      </c>
      <c r="AD40" s="29" t="str">
        <f>IF(ISBLANK(AC40),"","/")</f>
        <v>/</v>
      </c>
      <c r="AE40" s="100">
        <f>IF(ISBLANK(AC40),"",AC39+AC40)</f>
        <v>0</v>
      </c>
      <c r="AF40" s="100"/>
      <c r="AG40" s="6"/>
      <c r="AH40" s="30"/>
      <c r="AI40" s="33"/>
      <c r="AJ40" s="108" t="s">
        <v>56</v>
      </c>
      <c r="AK40" s="34"/>
      <c r="AL40" s="34"/>
      <c r="AM40" s="34"/>
      <c r="AN40" s="107"/>
      <c r="AO40" s="107"/>
      <c r="AP40" s="107"/>
      <c r="AQ40" s="107"/>
      <c r="AR40" s="34"/>
      <c r="AS40" s="107"/>
      <c r="AT40" s="107"/>
      <c r="AU40" s="107"/>
      <c r="AV40" s="107"/>
      <c r="AW40" s="34"/>
      <c r="AX40" s="107"/>
      <c r="AY40" s="107"/>
      <c r="AZ40" s="107"/>
      <c r="BA40" s="107"/>
      <c r="BB40" s="34"/>
      <c r="BC40" s="107"/>
      <c r="BD40" s="107"/>
      <c r="BE40" s="107"/>
      <c r="BF40" s="107"/>
      <c r="BG40" s="35"/>
    </row>
    <row r="41" spans="1:59" ht="12.75" customHeight="1" thickBot="1">
      <c r="A41" s="11"/>
      <c r="B41" s="12" t="s">
        <v>110</v>
      </c>
      <c r="C41" s="12"/>
      <c r="D41" s="12"/>
      <c r="E41" s="12"/>
      <c r="F41" s="12"/>
      <c r="G41" s="12"/>
      <c r="H41" s="12"/>
      <c r="I41" s="23"/>
      <c r="J41" s="23"/>
      <c r="K41" s="23"/>
      <c r="L41" s="23"/>
      <c r="M41" s="102">
        <f>N8</f>
        <v>0</v>
      </c>
      <c r="N41" s="102"/>
      <c r="O41" s="102"/>
      <c r="P41" s="102"/>
      <c r="Q41" s="7"/>
      <c r="R41" s="178" t="s">
        <v>111</v>
      </c>
      <c r="S41" s="21"/>
      <c r="T41" s="21"/>
      <c r="U41" s="21"/>
      <c r="V41" s="21"/>
      <c r="W41" s="21"/>
      <c r="X41" s="21"/>
      <c r="Y41" s="21"/>
      <c r="Z41" s="21"/>
      <c r="AA41" s="21"/>
      <c r="AB41" s="22" t="s">
        <v>31</v>
      </c>
      <c r="AC41" s="112">
        <f>Sheet1!BY125</f>
        <v>0</v>
      </c>
      <c r="AD41" s="29" t="str">
        <f aca="true" t="shared" si="4" ref="AD41:AD47">IF(ISBLANK(AC41),"","/")</f>
        <v>/</v>
      </c>
      <c r="AE41" s="100">
        <f>IF(ISBLANK(AC41),"",AC39+AC41)</f>
        <v>0</v>
      </c>
      <c r="AF41" s="100"/>
      <c r="AG41" s="6"/>
      <c r="AH41" s="30"/>
      <c r="AI41" s="33"/>
      <c r="AJ41" s="39"/>
      <c r="AK41" s="40"/>
      <c r="AL41" s="41"/>
      <c r="AM41" s="34"/>
      <c r="AN41" s="104">
        <f>FLOOR(AS41/2,1)</f>
        <v>0</v>
      </c>
      <c r="AO41" s="105"/>
      <c r="AP41" s="105"/>
      <c r="AQ41" s="106"/>
      <c r="AR41" s="34"/>
      <c r="AS41" s="104">
        <f>(M15+M34)*3</f>
        <v>0</v>
      </c>
      <c r="AT41" s="105"/>
      <c r="AU41" s="105"/>
      <c r="AV41" s="106"/>
      <c r="AW41" s="34"/>
      <c r="AX41" s="104">
        <f>AS41*2</f>
        <v>0</v>
      </c>
      <c r="AY41" s="105"/>
      <c r="AZ41" s="105"/>
      <c r="BA41" s="106"/>
      <c r="BB41" s="34"/>
      <c r="BC41" s="104">
        <f>AX41+1</f>
        <v>1</v>
      </c>
      <c r="BD41" s="105"/>
      <c r="BE41" s="105"/>
      <c r="BF41" s="110" t="s">
        <v>108</v>
      </c>
      <c r="BG41" s="35"/>
    </row>
    <row r="42" spans="1:59" ht="12.75" customHeight="1" thickBot="1">
      <c r="A42" s="11"/>
      <c r="B42" s="178" t="s">
        <v>112</v>
      </c>
      <c r="C42" s="21"/>
      <c r="D42" s="21"/>
      <c r="E42" s="21"/>
      <c r="F42" s="21"/>
      <c r="G42" s="21"/>
      <c r="H42" s="21"/>
      <c r="I42" s="21"/>
      <c r="J42" s="21"/>
      <c r="K42" s="21"/>
      <c r="L42" s="22" t="s">
        <v>31</v>
      </c>
      <c r="M42" s="112">
        <f>Sheet1!BY152</f>
        <v>0</v>
      </c>
      <c r="N42" s="29" t="str">
        <f>IF(ISBLANK(M42),"","/")</f>
        <v>/</v>
      </c>
      <c r="O42" s="100">
        <f>IF(ISBLANK(M42),"",M41+M42)</f>
        <v>0</v>
      </c>
      <c r="P42" s="100"/>
      <c r="Q42" s="7"/>
      <c r="R42" s="178" t="s">
        <v>113</v>
      </c>
      <c r="S42" s="21"/>
      <c r="T42" s="21"/>
      <c r="U42" s="21"/>
      <c r="V42" s="21"/>
      <c r="W42" s="21"/>
      <c r="X42" s="21"/>
      <c r="Y42" s="21"/>
      <c r="Z42" s="21"/>
      <c r="AA42" s="21"/>
      <c r="AB42" s="22" t="s">
        <v>31</v>
      </c>
      <c r="AC42" s="112">
        <f>Sheet1!BY130</f>
        <v>0</v>
      </c>
      <c r="AD42" s="29" t="str">
        <f t="shared" si="4"/>
        <v>/</v>
      </c>
      <c r="AE42" s="100">
        <f>IF(ISBLANK(AC42),"",AC39+AC42)</f>
        <v>0</v>
      </c>
      <c r="AF42" s="100"/>
      <c r="AG42" s="6"/>
      <c r="AH42" s="30"/>
      <c r="AI42" s="33"/>
      <c r="AJ42" s="108" t="s">
        <v>60</v>
      </c>
      <c r="AK42" s="34"/>
      <c r="AL42" s="34"/>
      <c r="AM42" s="34"/>
      <c r="AN42" s="107"/>
      <c r="AO42" s="107"/>
      <c r="AP42" s="107"/>
      <c r="AQ42" s="107"/>
      <c r="AR42" s="34"/>
      <c r="AS42" s="107"/>
      <c r="AT42" s="107"/>
      <c r="AU42" s="107"/>
      <c r="AV42" s="107"/>
      <c r="AW42" s="34"/>
      <c r="AX42" s="107"/>
      <c r="AY42" s="107"/>
      <c r="AZ42" s="107"/>
      <c r="BA42" s="107"/>
      <c r="BB42" s="34"/>
      <c r="BC42" s="107"/>
      <c r="BD42" s="107"/>
      <c r="BE42" s="107"/>
      <c r="BF42" s="107"/>
      <c r="BG42" s="35"/>
    </row>
    <row r="43" spans="1:59" ht="12.75" customHeight="1" thickBot="1">
      <c r="A43" s="11"/>
      <c r="B43" s="178" t="s">
        <v>114</v>
      </c>
      <c r="C43" s="21"/>
      <c r="D43" s="21"/>
      <c r="E43" s="21"/>
      <c r="F43" s="21"/>
      <c r="G43" s="21"/>
      <c r="H43" s="21"/>
      <c r="I43" s="21"/>
      <c r="J43" s="21"/>
      <c r="K43" s="21"/>
      <c r="L43" s="22" t="s">
        <v>31</v>
      </c>
      <c r="M43" s="112">
        <f>Sheet1!BY153</f>
        <v>0</v>
      </c>
      <c r="N43" s="29" t="str">
        <f aca="true" t="shared" si="5" ref="N43:N51">IF(ISBLANK(M43),"","/")</f>
        <v>/</v>
      </c>
      <c r="O43" s="100">
        <f>IF(ISBLANK(M43),"",M41+M43)</f>
        <v>0</v>
      </c>
      <c r="P43" s="100"/>
      <c r="Q43" s="7"/>
      <c r="R43" s="178" t="s">
        <v>115</v>
      </c>
      <c r="S43" s="21"/>
      <c r="T43" s="21"/>
      <c r="U43" s="21"/>
      <c r="V43" s="21"/>
      <c r="W43" s="21"/>
      <c r="X43" s="21"/>
      <c r="Y43" s="21"/>
      <c r="Z43" s="21"/>
      <c r="AA43" s="21"/>
      <c r="AB43" s="22" t="s">
        <v>31</v>
      </c>
      <c r="AC43" s="112">
        <f>Sheet1!BY132</f>
        <v>0</v>
      </c>
      <c r="AD43" s="29" t="str">
        <f t="shared" si="4"/>
        <v>/</v>
      </c>
      <c r="AE43" s="100">
        <f>IF(ISBLANK(AC43),"",AC39+AC43)</f>
        <v>0</v>
      </c>
      <c r="AF43" s="100"/>
      <c r="AG43" s="6"/>
      <c r="AH43" s="30"/>
      <c r="AI43" s="33"/>
      <c r="AJ43" s="39"/>
      <c r="AK43" s="40"/>
      <c r="AL43" s="41"/>
      <c r="AM43" s="34"/>
      <c r="AN43" s="104">
        <f>FLOOR(AS43/2,1)</f>
        <v>0</v>
      </c>
      <c r="AO43" s="105"/>
      <c r="AP43" s="105"/>
      <c r="AQ43" s="106"/>
      <c r="AR43" s="34"/>
      <c r="AS43" s="104">
        <f>(M15+M34)*2</f>
        <v>0</v>
      </c>
      <c r="AT43" s="105"/>
      <c r="AU43" s="105"/>
      <c r="AV43" s="106"/>
      <c r="AW43" s="34"/>
      <c r="AX43" s="104">
        <f>AS43*2</f>
        <v>0</v>
      </c>
      <c r="AY43" s="105"/>
      <c r="AZ43" s="105"/>
      <c r="BA43" s="106"/>
      <c r="BB43" s="34"/>
      <c r="BC43" s="104">
        <f>AX43+1</f>
        <v>1</v>
      </c>
      <c r="BD43" s="105"/>
      <c r="BE43" s="105"/>
      <c r="BF43" s="110" t="s">
        <v>108</v>
      </c>
      <c r="BG43" s="35"/>
    </row>
    <row r="44" spans="1:59" ht="12.75" customHeight="1" thickBot="1">
      <c r="A44" s="11"/>
      <c r="B44" s="113" t="s">
        <v>116</v>
      </c>
      <c r="C44" s="21"/>
      <c r="D44" s="21"/>
      <c r="E44" s="21"/>
      <c r="F44" s="21"/>
      <c r="G44" s="21"/>
      <c r="H44" s="21"/>
      <c r="I44" s="21"/>
      <c r="J44" s="21"/>
      <c r="K44" s="21" t="s">
        <v>83</v>
      </c>
      <c r="L44" s="22" t="s">
        <v>31</v>
      </c>
      <c r="M44" s="112">
        <f>Sheet1!BY158</f>
        <v>0</v>
      </c>
      <c r="N44" s="29" t="str">
        <f t="shared" si="5"/>
        <v>/</v>
      </c>
      <c r="O44" s="100">
        <f>IF(ISBLANK(M44),"",M41+M44)</f>
        <v>0</v>
      </c>
      <c r="P44" s="100"/>
      <c r="Q44" s="7"/>
      <c r="R44" s="178" t="s">
        <v>117</v>
      </c>
      <c r="S44" s="21"/>
      <c r="T44" s="21"/>
      <c r="U44" s="21"/>
      <c r="V44" s="21"/>
      <c r="W44" s="21"/>
      <c r="X44" s="21"/>
      <c r="Y44" s="21"/>
      <c r="Z44" s="21"/>
      <c r="AA44" s="21"/>
      <c r="AB44" s="22" t="s">
        <v>31</v>
      </c>
      <c r="AC44" s="112">
        <f>Sheet1!BY136</f>
        <v>0</v>
      </c>
      <c r="AD44" s="29" t="str">
        <f t="shared" si="4"/>
        <v>/</v>
      </c>
      <c r="AE44" s="100">
        <f>IF(ISBLANK(AC44),"",AC39+AC44)</f>
        <v>0</v>
      </c>
      <c r="AF44" s="100"/>
      <c r="AG44" s="6"/>
      <c r="AH44" s="30"/>
      <c r="AI44" s="33"/>
      <c r="AJ44" s="108" t="s">
        <v>46</v>
      </c>
      <c r="AK44" s="34"/>
      <c r="AL44" s="34"/>
      <c r="AM44" s="34"/>
      <c r="AN44" s="107"/>
      <c r="AO44" s="107"/>
      <c r="AP44" s="107"/>
      <c r="AQ44" s="107"/>
      <c r="AR44" s="34"/>
      <c r="AS44" s="107"/>
      <c r="AT44" s="107"/>
      <c r="AU44" s="107"/>
      <c r="AV44" s="107"/>
      <c r="AW44" s="34"/>
      <c r="AX44" s="107"/>
      <c r="AY44" s="107"/>
      <c r="AZ44" s="107"/>
      <c r="BA44" s="107"/>
      <c r="BB44" s="34"/>
      <c r="BC44" s="107"/>
      <c r="BD44" s="107"/>
      <c r="BE44" s="107"/>
      <c r="BF44" s="107"/>
      <c r="BG44" s="35"/>
    </row>
    <row r="45" spans="1:59" ht="12.75" customHeight="1" thickBot="1">
      <c r="A45" s="11"/>
      <c r="B45" s="178" t="s">
        <v>118</v>
      </c>
      <c r="C45" s="21"/>
      <c r="D45" s="21"/>
      <c r="E45" s="21"/>
      <c r="F45" s="21"/>
      <c r="G45" s="21"/>
      <c r="H45" s="21"/>
      <c r="I45" s="21"/>
      <c r="J45" s="21"/>
      <c r="K45" s="21"/>
      <c r="L45" s="22" t="s">
        <v>31</v>
      </c>
      <c r="M45" s="112">
        <f>Sheet1!BY161</f>
        <v>0</v>
      </c>
      <c r="N45" s="29" t="str">
        <f t="shared" si="5"/>
        <v>/</v>
      </c>
      <c r="O45" s="100">
        <f>IF(ISBLANK(M45),"",M41+M45)</f>
        <v>0</v>
      </c>
      <c r="P45" s="100"/>
      <c r="Q45" s="7"/>
      <c r="R45" s="178" t="s">
        <v>119</v>
      </c>
      <c r="S45" s="21"/>
      <c r="T45" s="21"/>
      <c r="U45" s="21"/>
      <c r="V45" s="21"/>
      <c r="W45" s="21"/>
      <c r="X45" s="21"/>
      <c r="Y45" s="21"/>
      <c r="Z45" s="21"/>
      <c r="AA45" s="21"/>
      <c r="AB45" s="22" t="s">
        <v>31</v>
      </c>
      <c r="AC45" s="112">
        <f>Sheet1!BY159</f>
        <v>0</v>
      </c>
      <c r="AD45" s="29" t="str">
        <f t="shared" si="4"/>
        <v>/</v>
      </c>
      <c r="AE45" s="100">
        <f>IF(ISBLANK(AC45),"",AC39+AC45)</f>
        <v>0</v>
      </c>
      <c r="AF45" s="100"/>
      <c r="AG45" s="6"/>
      <c r="AH45" s="30"/>
      <c r="AI45" s="33"/>
      <c r="AJ45" s="39"/>
      <c r="AK45" s="40"/>
      <c r="AL45" s="41"/>
      <c r="AM45" s="34"/>
      <c r="AN45" s="104">
        <f>FLOOR(AS45/2,1)</f>
        <v>0</v>
      </c>
      <c r="AO45" s="105"/>
      <c r="AP45" s="105"/>
      <c r="AQ45" s="106"/>
      <c r="AR45" s="34"/>
      <c r="AS45" s="104">
        <f>(M15+M34)*2</f>
        <v>0</v>
      </c>
      <c r="AT45" s="105"/>
      <c r="AU45" s="105"/>
      <c r="AV45" s="106"/>
      <c r="AW45" s="34"/>
      <c r="AX45" s="104">
        <f>AS45*2</f>
        <v>0</v>
      </c>
      <c r="AY45" s="105"/>
      <c r="AZ45" s="105"/>
      <c r="BA45" s="106"/>
      <c r="BB45" s="34"/>
      <c r="BC45" s="104">
        <f>AX45+1</f>
        <v>1</v>
      </c>
      <c r="BD45" s="105"/>
      <c r="BE45" s="105"/>
      <c r="BF45" s="110" t="s">
        <v>108</v>
      </c>
      <c r="BG45" s="35"/>
    </row>
    <row r="46" spans="1:59" ht="12.75" customHeight="1" thickBot="1">
      <c r="A46" s="11"/>
      <c r="B46" s="178" t="s">
        <v>120</v>
      </c>
      <c r="C46" s="21"/>
      <c r="D46" s="21"/>
      <c r="E46" s="21"/>
      <c r="F46" s="21"/>
      <c r="G46" s="21"/>
      <c r="H46" s="21"/>
      <c r="I46" s="21"/>
      <c r="J46" s="21"/>
      <c r="K46" s="21"/>
      <c r="L46" s="22" t="s">
        <v>31</v>
      </c>
      <c r="M46" s="112">
        <f>Sheet1!BY165</f>
        <v>0</v>
      </c>
      <c r="N46" s="29" t="str">
        <f t="shared" si="5"/>
        <v>/</v>
      </c>
      <c r="O46" s="100">
        <f>IF(ISBLANK(M46),"",M41+M46)</f>
        <v>0</v>
      </c>
      <c r="P46" s="100"/>
      <c r="Q46" s="7"/>
      <c r="R46" s="178" t="s">
        <v>121</v>
      </c>
      <c r="S46" s="21"/>
      <c r="T46" s="21"/>
      <c r="U46" s="21"/>
      <c r="V46" s="21"/>
      <c r="W46" s="21"/>
      <c r="X46" s="21"/>
      <c r="Y46" s="21"/>
      <c r="Z46" s="21"/>
      <c r="AA46" s="21"/>
      <c r="AB46" s="22" t="s">
        <v>31</v>
      </c>
      <c r="AC46" s="112">
        <f>Sheet1!BY160</f>
        <v>0</v>
      </c>
      <c r="AD46" s="29" t="str">
        <f t="shared" si="4"/>
        <v>/</v>
      </c>
      <c r="AE46" s="100">
        <f>IF(ISBLANK(AC46),"",AC39+AC46)</f>
        <v>0</v>
      </c>
      <c r="AF46" s="100"/>
      <c r="AG46" s="6"/>
      <c r="AH46" s="30"/>
      <c r="AI46" s="33"/>
      <c r="AJ46" s="109" t="s">
        <v>51</v>
      </c>
      <c r="AK46" s="34"/>
      <c r="AL46" s="34"/>
      <c r="AM46" s="34"/>
      <c r="AN46" s="107"/>
      <c r="AO46" s="107"/>
      <c r="AP46" s="107"/>
      <c r="AQ46" s="107"/>
      <c r="AR46" s="34"/>
      <c r="AS46" s="107"/>
      <c r="AT46" s="107"/>
      <c r="AU46" s="107"/>
      <c r="AV46" s="107"/>
      <c r="AW46" s="34"/>
      <c r="AX46" s="107"/>
      <c r="AY46" s="107"/>
      <c r="AZ46" s="107"/>
      <c r="BA46" s="107"/>
      <c r="BB46" s="34"/>
      <c r="BC46" s="107"/>
      <c r="BD46" s="107"/>
      <c r="BE46" s="107"/>
      <c r="BF46" s="107"/>
      <c r="BG46" s="35"/>
    </row>
    <row r="47" spans="1:59" ht="12.75" customHeight="1" thickBot="1">
      <c r="A47" s="11"/>
      <c r="B47" s="178" t="s">
        <v>122</v>
      </c>
      <c r="C47" s="21"/>
      <c r="D47" s="21"/>
      <c r="E47" s="21"/>
      <c r="F47" s="21"/>
      <c r="G47" s="21"/>
      <c r="H47" s="21"/>
      <c r="I47" s="21"/>
      <c r="J47" s="21"/>
      <c r="K47" s="21"/>
      <c r="L47" s="22" t="s">
        <v>31</v>
      </c>
      <c r="M47" s="112">
        <f>Sheet1!BY167</f>
        <v>0</v>
      </c>
      <c r="N47" s="29" t="str">
        <f t="shared" si="5"/>
        <v>/</v>
      </c>
      <c r="O47" s="100">
        <f>IF(ISBLANK(M47),"",M41+M47)</f>
        <v>0</v>
      </c>
      <c r="P47" s="100"/>
      <c r="Q47" s="7"/>
      <c r="R47" s="178" t="s">
        <v>123</v>
      </c>
      <c r="S47" s="21"/>
      <c r="T47" s="21"/>
      <c r="U47" s="21"/>
      <c r="V47" s="21"/>
      <c r="W47" s="21"/>
      <c r="X47" s="21"/>
      <c r="Y47" s="21"/>
      <c r="Z47" s="21"/>
      <c r="AA47" s="21"/>
      <c r="AB47" s="22" t="s">
        <v>31</v>
      </c>
      <c r="AC47" s="112">
        <f>Sheet1!BY176</f>
        <v>0</v>
      </c>
      <c r="AD47" s="29" t="str">
        <f t="shared" si="4"/>
        <v>/</v>
      </c>
      <c r="AE47" s="100">
        <f>IF(ISBLANK(AC47),"",AC39+AC47)</f>
        <v>0</v>
      </c>
      <c r="AF47" s="100"/>
      <c r="AG47" s="6"/>
      <c r="AH47" s="30"/>
      <c r="AI47" s="33"/>
      <c r="AJ47" s="39"/>
      <c r="AK47" s="40"/>
      <c r="AL47" s="41"/>
      <c r="AM47" s="34"/>
      <c r="AN47" s="104">
        <f>FLOOR(AS47/2,1)</f>
        <v>0</v>
      </c>
      <c r="AO47" s="105"/>
      <c r="AP47" s="105"/>
      <c r="AQ47" s="106"/>
      <c r="AR47" s="34"/>
      <c r="AS47" s="104">
        <f>(M15+M34)*2</f>
        <v>0</v>
      </c>
      <c r="AT47" s="105"/>
      <c r="AU47" s="105"/>
      <c r="AV47" s="106"/>
      <c r="AW47" s="34"/>
      <c r="AX47" s="104">
        <f>AS47*2</f>
        <v>0</v>
      </c>
      <c r="AY47" s="105"/>
      <c r="AZ47" s="105"/>
      <c r="BA47" s="106"/>
      <c r="BB47" s="34"/>
      <c r="BC47" s="104">
        <f>AX47+1</f>
        <v>1</v>
      </c>
      <c r="BD47" s="105"/>
      <c r="BE47" s="105"/>
      <c r="BF47" s="110" t="s">
        <v>108</v>
      </c>
      <c r="BG47" s="35"/>
    </row>
    <row r="48" spans="1:59" ht="12.75" customHeight="1" thickBot="1">
      <c r="A48" s="11"/>
      <c r="B48" s="178" t="s">
        <v>124</v>
      </c>
      <c r="C48" s="21"/>
      <c r="D48" s="21"/>
      <c r="E48" s="21"/>
      <c r="F48" s="21"/>
      <c r="G48" s="21"/>
      <c r="H48" s="21"/>
      <c r="I48" s="21"/>
      <c r="J48" s="21"/>
      <c r="K48" s="21"/>
      <c r="L48" s="22" t="s">
        <v>31</v>
      </c>
      <c r="M48" s="112">
        <f>Sheet1!BY170</f>
        <v>0</v>
      </c>
      <c r="N48" s="29" t="str">
        <f t="shared" si="5"/>
        <v>/</v>
      </c>
      <c r="O48" s="100">
        <f>IF(ISBLANK(M48),"",M41+M48)</f>
        <v>0</v>
      </c>
      <c r="P48" s="100"/>
      <c r="Q48" s="7"/>
      <c r="R48" s="113"/>
      <c r="S48" s="21"/>
      <c r="T48" s="21"/>
      <c r="U48" s="21"/>
      <c r="V48" s="21"/>
      <c r="W48" s="21"/>
      <c r="X48" s="21"/>
      <c r="Y48" s="21"/>
      <c r="Z48" s="21"/>
      <c r="AA48" s="21"/>
      <c r="AB48" s="22" t="s">
        <v>31</v>
      </c>
      <c r="AC48" s="112" t="s">
        <v>146</v>
      </c>
      <c r="AD48" s="29">
        <f>IF(ISBLANK(R48),"","/")</f>
      </c>
      <c r="AE48" s="100">
        <f>IF(ISBLANK(R48),"",AC39+AC48)</f>
      </c>
      <c r="AF48" s="100"/>
      <c r="AG48" s="6"/>
      <c r="AH48" s="30"/>
      <c r="AI48" s="33"/>
      <c r="AJ48" s="108" t="s">
        <v>64</v>
      </c>
      <c r="AK48" s="34"/>
      <c r="AL48" s="34"/>
      <c r="AM48" s="34"/>
      <c r="AN48" s="107"/>
      <c r="AO48" s="107"/>
      <c r="AP48" s="107"/>
      <c r="AQ48" s="107"/>
      <c r="AR48" s="34"/>
      <c r="AS48" s="107"/>
      <c r="AT48" s="107"/>
      <c r="AU48" s="107"/>
      <c r="AV48" s="107"/>
      <c r="AW48" s="34"/>
      <c r="AX48" s="107"/>
      <c r="AY48" s="107"/>
      <c r="AZ48" s="107"/>
      <c r="BA48" s="107"/>
      <c r="BB48" s="34"/>
      <c r="BC48" s="107"/>
      <c r="BD48" s="107"/>
      <c r="BE48" s="107"/>
      <c r="BF48" s="107"/>
      <c r="BG48" s="35"/>
    </row>
    <row r="49" spans="1:59" ht="12.75" customHeight="1" thickBot="1">
      <c r="A49" s="11"/>
      <c r="B49" s="113" t="s">
        <v>145</v>
      </c>
      <c r="C49" s="21"/>
      <c r="D49" s="21"/>
      <c r="E49" s="21"/>
      <c r="F49" s="21"/>
      <c r="G49" s="21"/>
      <c r="H49" s="21"/>
      <c r="I49" s="21"/>
      <c r="J49" s="21"/>
      <c r="K49" s="21" t="s">
        <v>83</v>
      </c>
      <c r="L49" s="22" t="s">
        <v>31</v>
      </c>
      <c r="M49" s="112">
        <f>Sheet1!BY171</f>
        <v>0</v>
      </c>
      <c r="N49" s="29" t="str">
        <f t="shared" si="5"/>
        <v>/</v>
      </c>
      <c r="O49" s="100">
        <f>IF(ISBLANK(M49),"",M41+M49)</f>
        <v>0</v>
      </c>
      <c r="P49" s="100"/>
      <c r="Q49" s="7"/>
      <c r="R49" s="113"/>
      <c r="S49" s="21"/>
      <c r="T49" s="21"/>
      <c r="U49" s="21"/>
      <c r="V49" s="21"/>
      <c r="W49" s="21"/>
      <c r="X49" s="21"/>
      <c r="Y49" s="21"/>
      <c r="Z49" s="21"/>
      <c r="AA49" s="21"/>
      <c r="AB49" s="22" t="s">
        <v>31</v>
      </c>
      <c r="AC49" s="112" t="s">
        <v>146</v>
      </c>
      <c r="AD49" s="29">
        <f>IF(ISBLANK(R49),"","/")</f>
      </c>
      <c r="AE49" s="100">
        <f>IF(ISBLANK(R49),"",AC39+AC49)</f>
      </c>
      <c r="AF49" s="100"/>
      <c r="AG49" s="6"/>
      <c r="AH49" s="30"/>
      <c r="AI49" s="33"/>
      <c r="AJ49" s="39"/>
      <c r="AK49" s="40"/>
      <c r="AL49" s="41"/>
      <c r="AM49" s="34"/>
      <c r="AN49" s="104">
        <f>FLOOR(AS49/2,1)</f>
        <v>0</v>
      </c>
      <c r="AO49" s="105"/>
      <c r="AP49" s="105"/>
      <c r="AQ49" s="106"/>
      <c r="AR49" s="34"/>
      <c r="AS49" s="104">
        <f>(M15+M34)*2</f>
        <v>0</v>
      </c>
      <c r="AT49" s="105"/>
      <c r="AU49" s="105"/>
      <c r="AV49" s="106"/>
      <c r="AW49" s="34"/>
      <c r="AX49" s="104">
        <f>AS49*2</f>
        <v>0</v>
      </c>
      <c r="AY49" s="105"/>
      <c r="AZ49" s="105"/>
      <c r="BA49" s="106"/>
      <c r="BB49" s="34"/>
      <c r="BC49" s="104">
        <f>AX49+1</f>
        <v>1</v>
      </c>
      <c r="BD49" s="105"/>
      <c r="BE49" s="105"/>
      <c r="BF49" s="110" t="s">
        <v>108</v>
      </c>
      <c r="BG49" s="35"/>
    </row>
    <row r="50" spans="1:59" ht="12.75" customHeight="1" thickBot="1">
      <c r="A50" s="11"/>
      <c r="B50" s="113" t="s">
        <v>125</v>
      </c>
      <c r="C50" s="21"/>
      <c r="D50" s="21"/>
      <c r="E50" s="21"/>
      <c r="F50" s="21"/>
      <c r="G50" s="21"/>
      <c r="H50" s="21"/>
      <c r="I50" s="21"/>
      <c r="J50" s="21"/>
      <c r="K50" s="21" t="s">
        <v>83</v>
      </c>
      <c r="L50" s="22" t="s">
        <v>31</v>
      </c>
      <c r="M50" s="112">
        <f>Sheet1!BY172</f>
        <v>0</v>
      </c>
      <c r="N50" s="29" t="str">
        <f>IF(ISBLANK(M50),"","/")</f>
        <v>/</v>
      </c>
      <c r="O50" s="100">
        <f>IF(ISBLANK(M50),"",M41+M50)</f>
        <v>0</v>
      </c>
      <c r="P50" s="100"/>
      <c r="Q50" s="7"/>
      <c r="R50" s="113"/>
      <c r="S50" s="21"/>
      <c r="T50" s="21"/>
      <c r="U50" s="21"/>
      <c r="V50" s="21"/>
      <c r="W50" s="21"/>
      <c r="X50" s="21"/>
      <c r="Y50" s="21"/>
      <c r="Z50" s="21"/>
      <c r="AA50" s="21"/>
      <c r="AB50" s="22" t="s">
        <v>31</v>
      </c>
      <c r="AC50" s="112" t="s">
        <v>146</v>
      </c>
      <c r="AD50" s="29">
        <f>IF(ISBLANK(R50),"","/")</f>
      </c>
      <c r="AE50" s="100">
        <f>IF(ISBLANK(R50),"",AC39+AC50)</f>
      </c>
      <c r="AF50" s="100"/>
      <c r="AG50" s="6"/>
      <c r="AH50" s="30"/>
      <c r="AI50" s="33"/>
      <c r="AJ50" s="108" t="s">
        <v>67</v>
      </c>
      <c r="AK50" s="34"/>
      <c r="AL50" s="34"/>
      <c r="AM50" s="34"/>
      <c r="AN50" s="107"/>
      <c r="AO50" s="107"/>
      <c r="AP50" s="107"/>
      <c r="AQ50" s="107"/>
      <c r="AR50" s="34"/>
      <c r="AS50" s="107"/>
      <c r="AT50" s="107"/>
      <c r="AU50" s="107"/>
      <c r="AV50" s="107"/>
      <c r="AW50" s="34"/>
      <c r="AX50" s="107"/>
      <c r="AY50" s="107"/>
      <c r="AZ50" s="107"/>
      <c r="BA50" s="107"/>
      <c r="BB50" s="34"/>
      <c r="BC50" s="107"/>
      <c r="BD50" s="107"/>
      <c r="BE50" s="107"/>
      <c r="BF50" s="107"/>
      <c r="BG50" s="35"/>
    </row>
    <row r="51" spans="1:59" ht="12.75" customHeight="1" thickBot="1">
      <c r="A51" s="11"/>
      <c r="B51" s="178" t="s">
        <v>126</v>
      </c>
      <c r="C51" s="21"/>
      <c r="D51" s="21"/>
      <c r="E51" s="21"/>
      <c r="F51" s="21"/>
      <c r="G51" s="21"/>
      <c r="H51" s="21"/>
      <c r="I51" s="21"/>
      <c r="J51" s="21"/>
      <c r="K51" s="21"/>
      <c r="L51" s="22" t="s">
        <v>31</v>
      </c>
      <c r="M51" s="112">
        <f>Sheet1!BY175</f>
        <v>0</v>
      </c>
      <c r="N51" s="29" t="str">
        <f t="shared" si="5"/>
        <v>/</v>
      </c>
      <c r="O51" s="100">
        <f>IF(ISBLANK(M51),"",M41+M51)</f>
        <v>0</v>
      </c>
      <c r="P51" s="100"/>
      <c r="Q51" s="7"/>
      <c r="R51" s="113"/>
      <c r="S51" s="21"/>
      <c r="T51" s="21"/>
      <c r="U51" s="21"/>
      <c r="V51" s="21"/>
      <c r="W51" s="21"/>
      <c r="X51" s="21"/>
      <c r="Y51" s="21"/>
      <c r="Z51" s="21"/>
      <c r="AA51" s="21"/>
      <c r="AB51" s="22" t="s">
        <v>31</v>
      </c>
      <c r="AC51" s="112" t="s">
        <v>146</v>
      </c>
      <c r="AD51" s="29">
        <f>IF(ISBLANK(R51),"","/")</f>
      </c>
      <c r="AE51" s="100">
        <f>IF(ISBLANK(R51),"",AC39+AC51)</f>
      </c>
      <c r="AF51" s="100"/>
      <c r="AG51" s="6"/>
      <c r="AH51" s="30"/>
      <c r="AI51" s="33"/>
      <c r="AJ51" s="39"/>
      <c r="AK51" s="40"/>
      <c r="AL51" s="41"/>
      <c r="AM51" s="34"/>
      <c r="AN51" s="104">
        <f>FLOOR(AS51/2,1)</f>
        <v>0</v>
      </c>
      <c r="AO51" s="105"/>
      <c r="AP51" s="105"/>
      <c r="AQ51" s="106"/>
      <c r="AR51" s="34"/>
      <c r="AS51" s="104">
        <f>(M15+M34)*2</f>
        <v>0</v>
      </c>
      <c r="AT51" s="105"/>
      <c r="AU51" s="105"/>
      <c r="AV51" s="106"/>
      <c r="AW51" s="34"/>
      <c r="AX51" s="104">
        <f>AS51*2</f>
        <v>0</v>
      </c>
      <c r="AY51" s="105"/>
      <c r="AZ51" s="105"/>
      <c r="BA51" s="106"/>
      <c r="BB51" s="34"/>
      <c r="BC51" s="104">
        <f>AX51+1</f>
        <v>1</v>
      </c>
      <c r="BD51" s="105"/>
      <c r="BE51" s="105"/>
      <c r="BF51" s="110" t="s">
        <v>108</v>
      </c>
      <c r="BG51" s="35"/>
    </row>
    <row r="52" spans="1:59" ht="12.75" customHeight="1" thickBo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30"/>
      <c r="AI52" s="36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8"/>
    </row>
    <row r="53" spans="1:59" ht="14.25" thickBot="1" thickTop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</row>
    <row r="54" spans="1:59" ht="16.5" thickTop="1">
      <c r="A54" s="80"/>
      <c r="B54" s="58" t="s">
        <v>127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61"/>
    </row>
    <row r="55" spans="1:59" ht="13.5" thickBot="1">
      <c r="A55" s="8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30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86"/>
    </row>
    <row r="56" spans="1:59" ht="16.5" thickTop="1">
      <c r="A56" s="87"/>
      <c r="B56" s="81"/>
      <c r="C56" s="75" t="s">
        <v>128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82"/>
      <c r="AN56" s="30"/>
      <c r="AO56" s="81"/>
      <c r="AP56" s="75" t="s">
        <v>129</v>
      </c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82"/>
      <c r="BG56" s="86"/>
    </row>
    <row r="57" spans="1:59" ht="12.75">
      <c r="A57" s="87"/>
      <c r="B57" s="1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6"/>
      <c r="AN57" s="30"/>
      <c r="AO57" s="11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6"/>
      <c r="BG57" s="86"/>
    </row>
    <row r="58" spans="1:59" ht="12.75">
      <c r="A58" s="87"/>
      <c r="B58" s="11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6"/>
      <c r="AN58" s="30"/>
      <c r="AO58" s="11"/>
      <c r="AP58" s="114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6"/>
      <c r="BG58" s="86"/>
    </row>
    <row r="59" spans="1:59" ht="12.75">
      <c r="A59" s="87"/>
      <c r="B59" s="11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6"/>
      <c r="AN59" s="30"/>
      <c r="AO59" s="11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6"/>
      <c r="BG59" s="86"/>
    </row>
    <row r="60" spans="1:59" ht="12.75">
      <c r="A60" s="87"/>
      <c r="B60" s="11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6"/>
      <c r="AN60" s="30"/>
      <c r="AO60" s="11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6"/>
      <c r="BG60" s="86"/>
    </row>
    <row r="61" spans="1:59" ht="12.75">
      <c r="A61" s="87"/>
      <c r="B61" s="11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6"/>
      <c r="AN61" s="30"/>
      <c r="AO61" s="11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6"/>
      <c r="BG61" s="86"/>
    </row>
    <row r="62" spans="1:59" ht="12.75">
      <c r="A62" s="87"/>
      <c r="B62" s="11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6"/>
      <c r="AN62" s="30"/>
      <c r="AO62" s="11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6"/>
      <c r="BG62" s="86"/>
    </row>
    <row r="63" spans="1:59" ht="12.75">
      <c r="A63" s="87"/>
      <c r="B63" s="11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6"/>
      <c r="AN63" s="30"/>
      <c r="AO63" s="11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6"/>
      <c r="BG63" s="86"/>
    </row>
    <row r="64" spans="1:59" ht="12.75">
      <c r="A64" s="87"/>
      <c r="B64" s="11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6"/>
      <c r="AN64" s="30"/>
      <c r="AO64" s="11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6"/>
      <c r="BG64" s="86"/>
    </row>
    <row r="65" spans="1:59" ht="13.5" thickBot="1">
      <c r="A65" s="87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7"/>
      <c r="AN65" s="30"/>
      <c r="AO65" s="15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7"/>
      <c r="BG65" s="86"/>
    </row>
    <row r="66" spans="1:59" ht="14.25" thickBot="1" thickTop="1">
      <c r="A66" s="8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30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86"/>
    </row>
    <row r="67" spans="1:59" ht="16.5" thickTop="1">
      <c r="A67" s="87"/>
      <c r="B67" s="80"/>
      <c r="C67" s="75" t="s">
        <v>130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61"/>
      <c r="BG67" s="86"/>
    </row>
    <row r="68" spans="1:59" ht="12.75">
      <c r="A68" s="87"/>
      <c r="B68" s="1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6"/>
      <c r="BG68" s="86"/>
    </row>
    <row r="69" spans="1:59" ht="12.75">
      <c r="A69" s="87"/>
      <c r="B69" s="11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7"/>
      <c r="AP69" s="7"/>
      <c r="AQ69" s="7"/>
      <c r="AR69" s="7"/>
      <c r="AS69" s="7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6"/>
      <c r="BG69" s="86"/>
    </row>
    <row r="70" spans="1:59" ht="13.5" thickBot="1">
      <c r="A70" s="87"/>
      <c r="B70" s="11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7"/>
      <c r="AP70" s="51" t="s">
        <v>131</v>
      </c>
      <c r="AQ70" s="7"/>
      <c r="AR70" s="7"/>
      <c r="AS70" s="7"/>
      <c r="AT70" s="89" t="s">
        <v>132</v>
      </c>
      <c r="AU70" s="88"/>
      <c r="AV70" s="142"/>
      <c r="AW70" s="143"/>
      <c r="AX70" s="143"/>
      <c r="AY70" s="143"/>
      <c r="AZ70" s="143"/>
      <c r="BA70" s="143"/>
      <c r="BB70" s="143"/>
      <c r="BC70" s="143"/>
      <c r="BD70" s="143"/>
      <c r="BE70" s="88"/>
      <c r="BF70" s="6"/>
      <c r="BG70" s="86"/>
    </row>
    <row r="71" spans="1:59" ht="12.75">
      <c r="A71" s="87"/>
      <c r="B71" s="11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6"/>
      <c r="BG71" s="86"/>
    </row>
    <row r="72" spans="1:59" ht="12.75">
      <c r="A72" s="87"/>
      <c r="B72" s="11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6"/>
      <c r="BG72" s="86"/>
    </row>
    <row r="73" spans="1:59" ht="12.75">
      <c r="A73" s="87"/>
      <c r="B73" s="11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6"/>
      <c r="BG73" s="86"/>
    </row>
    <row r="74" spans="1:59" ht="12.75">
      <c r="A74" s="87"/>
      <c r="B74" s="11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6"/>
      <c r="BG74" s="86"/>
    </row>
    <row r="75" spans="1:59" ht="12.75">
      <c r="A75" s="87"/>
      <c r="B75" s="11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6"/>
      <c r="BG75" s="86"/>
    </row>
    <row r="76" spans="1:59" ht="12.75">
      <c r="A76" s="87"/>
      <c r="B76" s="11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6"/>
      <c r="BG76" s="86"/>
    </row>
    <row r="77" spans="1:59" ht="12.75">
      <c r="A77" s="87"/>
      <c r="B77" s="11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6"/>
      <c r="BG77" s="86"/>
    </row>
    <row r="78" spans="1:59" ht="12.75">
      <c r="A78" s="87"/>
      <c r="B78" s="11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6"/>
      <c r="BG78" s="86"/>
    </row>
    <row r="79" spans="1:59" ht="12.75">
      <c r="A79" s="87"/>
      <c r="B79" s="11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6"/>
      <c r="BG79" s="86"/>
    </row>
    <row r="80" spans="1:59" ht="12.75">
      <c r="A80" s="87"/>
      <c r="B80" s="11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6"/>
      <c r="BG80" s="86"/>
    </row>
    <row r="81" spans="1:59" ht="12.75">
      <c r="A81" s="87"/>
      <c r="B81" s="11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6"/>
      <c r="BG81" s="86"/>
    </row>
    <row r="82" spans="1:59" ht="12.75">
      <c r="A82" s="87"/>
      <c r="B82" s="11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6"/>
      <c r="BG82" s="86"/>
    </row>
    <row r="83" spans="1:59" ht="12.75">
      <c r="A83" s="87"/>
      <c r="B83" s="11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6"/>
      <c r="BG83" s="86"/>
    </row>
    <row r="84" spans="1:59" ht="12.75">
      <c r="A84" s="87"/>
      <c r="B84" s="11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6"/>
      <c r="BG84" s="86"/>
    </row>
    <row r="85" spans="1:59" ht="12.75">
      <c r="A85" s="87"/>
      <c r="B85" s="11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6"/>
      <c r="BG85" s="86"/>
    </row>
    <row r="86" spans="1:59" ht="12.75">
      <c r="A86" s="87"/>
      <c r="B86" s="1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97" t="s">
        <v>133</v>
      </c>
      <c r="AR86" s="96"/>
      <c r="AS86" s="96"/>
      <c r="AT86" s="96"/>
      <c r="AU86" s="96"/>
      <c r="AV86" s="96"/>
      <c r="AW86" s="96"/>
      <c r="AX86" s="96"/>
      <c r="AY86" s="96"/>
      <c r="AZ86" s="96"/>
      <c r="BA86" s="51"/>
      <c r="BB86" s="51"/>
      <c r="BC86" s="51" t="s">
        <v>134</v>
      </c>
      <c r="BD86" s="51"/>
      <c r="BE86" s="51"/>
      <c r="BF86" s="6"/>
      <c r="BG86" s="86"/>
    </row>
    <row r="87" spans="1:59" ht="13.5" thickBot="1">
      <c r="A87" s="87"/>
      <c r="B87" s="11"/>
      <c r="C87" s="94" t="s">
        <v>135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95"/>
      <c r="W87" s="95" t="s">
        <v>136</v>
      </c>
      <c r="X87" s="95"/>
      <c r="Y87" s="95"/>
      <c r="Z87" s="95"/>
      <c r="AA87" s="95" t="s">
        <v>137</v>
      </c>
      <c r="AB87" s="95"/>
      <c r="AC87" s="95"/>
      <c r="AD87" s="95"/>
      <c r="AE87" s="95" t="s">
        <v>138</v>
      </c>
      <c r="AF87" s="95"/>
      <c r="AG87" s="95"/>
      <c r="AH87" s="95"/>
      <c r="AI87" s="95" t="s">
        <v>139</v>
      </c>
      <c r="AJ87" s="95"/>
      <c r="AK87" s="95"/>
      <c r="AL87" s="95" t="s">
        <v>140</v>
      </c>
      <c r="AM87" s="95"/>
      <c r="AN87" s="95"/>
      <c r="AO87" s="95"/>
      <c r="AP87" s="95"/>
      <c r="AQ87" s="95" t="s">
        <v>141</v>
      </c>
      <c r="AR87" s="95"/>
      <c r="AS87" s="95"/>
      <c r="AT87" s="95"/>
      <c r="AU87" s="95" t="s">
        <v>142</v>
      </c>
      <c r="AV87" s="95"/>
      <c r="AW87" s="95"/>
      <c r="AX87" s="95"/>
      <c r="AY87" s="95" t="s">
        <v>88</v>
      </c>
      <c r="AZ87" s="95"/>
      <c r="BA87" s="95"/>
      <c r="BB87" s="95"/>
      <c r="BC87" s="95" t="s">
        <v>143</v>
      </c>
      <c r="BD87" s="95"/>
      <c r="BE87" s="95"/>
      <c r="BF87" s="6"/>
      <c r="BG87" s="86"/>
    </row>
    <row r="88" spans="1:59" ht="12.75">
      <c r="A88" s="87"/>
      <c r="B88" s="11"/>
      <c r="C88" s="114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90"/>
      <c r="X88" s="144"/>
      <c r="Y88" s="50"/>
      <c r="Z88" s="91"/>
      <c r="AA88" s="90"/>
      <c r="AB88" s="144"/>
      <c r="AC88" s="50"/>
      <c r="AD88" s="91"/>
      <c r="AE88" s="90"/>
      <c r="AF88" s="118"/>
      <c r="AG88" s="50"/>
      <c r="AH88" s="48"/>
      <c r="AI88" s="52"/>
      <c r="AJ88" s="121"/>
      <c r="AK88" s="53"/>
      <c r="AL88" s="52"/>
      <c r="AM88" s="126"/>
      <c r="AN88" s="127"/>
      <c r="AO88" s="127"/>
      <c r="AP88" s="53"/>
      <c r="AQ88" s="52"/>
      <c r="AR88" s="126"/>
      <c r="AS88" s="125"/>
      <c r="AT88" s="53"/>
      <c r="AU88" s="153"/>
      <c r="AV88" s="154"/>
      <c r="AW88" s="155"/>
      <c r="AX88" s="156"/>
      <c r="AY88" s="126"/>
      <c r="AZ88" s="125"/>
      <c r="BA88" s="125"/>
      <c r="BB88" s="145"/>
      <c r="BC88" s="146"/>
      <c r="BD88" s="157"/>
      <c r="BE88" s="146"/>
      <c r="BF88" s="6"/>
      <c r="BG88" s="86"/>
    </row>
    <row r="89" spans="1:59" ht="12.75">
      <c r="A89" s="87"/>
      <c r="B89" s="11"/>
      <c r="C89" s="11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92"/>
      <c r="X89" s="158"/>
      <c r="Y89" s="19"/>
      <c r="Z89" s="93"/>
      <c r="AA89" s="92"/>
      <c r="AB89" s="119"/>
      <c r="AC89" s="19"/>
      <c r="AD89" s="93"/>
      <c r="AE89" s="92"/>
      <c r="AF89" s="158"/>
      <c r="AG89" s="19"/>
      <c r="AH89" s="7"/>
      <c r="AI89" s="92"/>
      <c r="AJ89" s="122"/>
      <c r="AK89" s="93"/>
      <c r="AL89" s="92"/>
      <c r="AM89" s="119"/>
      <c r="AN89" s="128"/>
      <c r="AO89" s="128"/>
      <c r="AP89" s="93"/>
      <c r="AQ89" s="92"/>
      <c r="AR89" s="119"/>
      <c r="AS89" s="19"/>
      <c r="AT89" s="93"/>
      <c r="AU89" s="159"/>
      <c r="AV89" s="158"/>
      <c r="AW89" s="128"/>
      <c r="AX89" s="160"/>
      <c r="AY89" s="119"/>
      <c r="AZ89" s="19"/>
      <c r="BA89" s="19"/>
      <c r="BB89" s="147"/>
      <c r="BC89" s="148"/>
      <c r="BD89" s="119"/>
      <c r="BE89" s="7"/>
      <c r="BF89" s="6"/>
      <c r="BG89" s="86"/>
    </row>
    <row r="90" spans="1:59" ht="12.75">
      <c r="A90" s="87"/>
      <c r="B90" s="11"/>
      <c r="C90" s="114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90"/>
      <c r="X90" s="118"/>
      <c r="Y90" s="50"/>
      <c r="Z90" s="91"/>
      <c r="AA90" s="90"/>
      <c r="AB90" s="118"/>
      <c r="AC90" s="50"/>
      <c r="AD90" s="91"/>
      <c r="AE90" s="90"/>
      <c r="AF90" s="118"/>
      <c r="AG90" s="50"/>
      <c r="AH90" s="48"/>
      <c r="AI90" s="90"/>
      <c r="AJ90" s="123"/>
      <c r="AK90" s="91"/>
      <c r="AL90" s="90"/>
      <c r="AM90" s="118"/>
      <c r="AN90" s="129"/>
      <c r="AO90" s="129"/>
      <c r="AP90" s="91"/>
      <c r="AQ90" s="90"/>
      <c r="AR90" s="118"/>
      <c r="AS90" s="50"/>
      <c r="AT90" s="91"/>
      <c r="AU90" s="161"/>
      <c r="AV90" s="118"/>
      <c r="AW90" s="129"/>
      <c r="AX90" s="162"/>
      <c r="AY90" s="118"/>
      <c r="AZ90" s="50"/>
      <c r="BA90" s="50"/>
      <c r="BB90" s="149"/>
      <c r="BC90" s="150"/>
      <c r="BD90" s="118"/>
      <c r="BE90" s="48"/>
      <c r="BF90" s="6"/>
      <c r="BG90" s="86"/>
    </row>
    <row r="91" spans="1:59" ht="12.75">
      <c r="A91" s="87"/>
      <c r="B91" s="11"/>
      <c r="C91" s="11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92"/>
      <c r="X91" s="119"/>
      <c r="Y91" s="19"/>
      <c r="Z91" s="93"/>
      <c r="AA91" s="92"/>
      <c r="AB91" s="119"/>
      <c r="AC91" s="19"/>
      <c r="AD91" s="93"/>
      <c r="AE91" s="92"/>
      <c r="AF91" s="119"/>
      <c r="AG91" s="19"/>
      <c r="AH91" s="7"/>
      <c r="AI91" s="92"/>
      <c r="AJ91" s="122"/>
      <c r="AK91" s="93"/>
      <c r="AL91" s="92"/>
      <c r="AM91" s="119"/>
      <c r="AN91" s="128"/>
      <c r="AO91" s="128"/>
      <c r="AP91" s="93"/>
      <c r="AQ91" s="92"/>
      <c r="AR91" s="119"/>
      <c r="AS91" s="19"/>
      <c r="AT91" s="93"/>
      <c r="AU91" s="159"/>
      <c r="AV91" s="119"/>
      <c r="AW91" s="128"/>
      <c r="AX91" s="160"/>
      <c r="AY91" s="119"/>
      <c r="AZ91" s="19"/>
      <c r="BA91" s="19"/>
      <c r="BB91" s="147"/>
      <c r="BC91" s="148"/>
      <c r="BD91" s="119"/>
      <c r="BE91" s="7"/>
      <c r="BF91" s="6"/>
      <c r="BG91" s="86"/>
    </row>
    <row r="92" spans="1:59" ht="12.75">
      <c r="A92" s="87"/>
      <c r="B92" s="11"/>
      <c r="C92" s="114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90"/>
      <c r="X92" s="118"/>
      <c r="Y92" s="50"/>
      <c r="Z92" s="91"/>
      <c r="AA92" s="90"/>
      <c r="AB92" s="118"/>
      <c r="AC92" s="50"/>
      <c r="AD92" s="91"/>
      <c r="AE92" s="90"/>
      <c r="AF92" s="118"/>
      <c r="AG92" s="50"/>
      <c r="AH92" s="48"/>
      <c r="AI92" s="90"/>
      <c r="AJ92" s="123"/>
      <c r="AK92" s="91"/>
      <c r="AL92" s="90"/>
      <c r="AM92" s="118"/>
      <c r="AN92" s="129"/>
      <c r="AO92" s="129"/>
      <c r="AP92" s="91"/>
      <c r="AQ92" s="90"/>
      <c r="AR92" s="118"/>
      <c r="AS92" s="50"/>
      <c r="AT92" s="91"/>
      <c r="AU92" s="161"/>
      <c r="AV92" s="118"/>
      <c r="AW92" s="129"/>
      <c r="AX92" s="162"/>
      <c r="AY92" s="118"/>
      <c r="AZ92" s="50"/>
      <c r="BA92" s="50"/>
      <c r="BB92" s="149"/>
      <c r="BC92" s="150"/>
      <c r="BD92" s="118"/>
      <c r="BE92" s="48"/>
      <c r="BF92" s="6"/>
      <c r="BG92" s="86"/>
    </row>
    <row r="93" spans="1:59" ht="12.75">
      <c r="A93" s="87"/>
      <c r="B93" s="11"/>
      <c r="C93" s="11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92"/>
      <c r="X93" s="119"/>
      <c r="Y93" s="19"/>
      <c r="Z93" s="93"/>
      <c r="AA93" s="92"/>
      <c r="AB93" s="119"/>
      <c r="AC93" s="19"/>
      <c r="AD93" s="93"/>
      <c r="AE93" s="92"/>
      <c r="AF93" s="119"/>
      <c r="AG93" s="19"/>
      <c r="AH93" s="7"/>
      <c r="AI93" s="92"/>
      <c r="AJ93" s="122"/>
      <c r="AK93" s="93"/>
      <c r="AL93" s="92"/>
      <c r="AM93" s="119"/>
      <c r="AN93" s="128"/>
      <c r="AO93" s="128"/>
      <c r="AP93" s="93"/>
      <c r="AQ93" s="92"/>
      <c r="AR93" s="119"/>
      <c r="AS93" s="19"/>
      <c r="AT93" s="93"/>
      <c r="AU93" s="159"/>
      <c r="AV93" s="115"/>
      <c r="AW93" s="128"/>
      <c r="AX93" s="160"/>
      <c r="AY93" s="119"/>
      <c r="AZ93" s="19"/>
      <c r="BA93" s="19"/>
      <c r="BB93" s="147"/>
      <c r="BC93" s="148"/>
      <c r="BD93" s="119"/>
      <c r="BE93" s="7"/>
      <c r="BF93" s="6"/>
      <c r="BG93" s="86"/>
    </row>
    <row r="94" spans="1:59" ht="12.75">
      <c r="A94" s="87"/>
      <c r="B94" s="11"/>
      <c r="C94" s="114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90"/>
      <c r="X94" s="118"/>
      <c r="Y94" s="50"/>
      <c r="Z94" s="91"/>
      <c r="AA94" s="90"/>
      <c r="AB94" s="118"/>
      <c r="AC94" s="50"/>
      <c r="AD94" s="91"/>
      <c r="AE94" s="90"/>
      <c r="AF94" s="118"/>
      <c r="AG94" s="50"/>
      <c r="AH94" s="48"/>
      <c r="AI94" s="90"/>
      <c r="AJ94" s="123"/>
      <c r="AK94" s="91"/>
      <c r="AL94" s="90"/>
      <c r="AM94" s="118"/>
      <c r="AN94" s="129"/>
      <c r="AO94" s="129"/>
      <c r="AP94" s="91"/>
      <c r="AQ94" s="90"/>
      <c r="AR94" s="118"/>
      <c r="AS94" s="50"/>
      <c r="AT94" s="91"/>
      <c r="AU94" s="161"/>
      <c r="AV94" s="114"/>
      <c r="AW94" s="129"/>
      <c r="AX94" s="162"/>
      <c r="AY94" s="118"/>
      <c r="AZ94" s="50"/>
      <c r="BA94" s="50"/>
      <c r="BB94" s="149"/>
      <c r="BC94" s="150"/>
      <c r="BD94" s="144"/>
      <c r="BE94" s="48"/>
      <c r="BF94" s="6"/>
      <c r="BG94" s="86"/>
    </row>
    <row r="95" spans="1:59" ht="12.75">
      <c r="A95" s="87"/>
      <c r="B95" s="11"/>
      <c r="C95" s="11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92"/>
      <c r="X95" s="119"/>
      <c r="Y95" s="19"/>
      <c r="Z95" s="93"/>
      <c r="AA95" s="92"/>
      <c r="AB95" s="119"/>
      <c r="AC95" s="19"/>
      <c r="AD95" s="93"/>
      <c r="AE95" s="92"/>
      <c r="AF95" s="119"/>
      <c r="AG95" s="19"/>
      <c r="AH95" s="7"/>
      <c r="AI95" s="92"/>
      <c r="AJ95" s="122"/>
      <c r="AK95" s="93"/>
      <c r="AL95" s="92"/>
      <c r="AM95" s="119"/>
      <c r="AN95" s="128"/>
      <c r="AO95" s="128"/>
      <c r="AP95" s="93"/>
      <c r="AQ95" s="92"/>
      <c r="AR95" s="119"/>
      <c r="AS95" s="19"/>
      <c r="AT95" s="93"/>
      <c r="AU95" s="159"/>
      <c r="AV95" s="115"/>
      <c r="AW95" s="128"/>
      <c r="AX95" s="160"/>
      <c r="AY95" s="119"/>
      <c r="AZ95" s="19"/>
      <c r="BA95" s="19"/>
      <c r="BB95" s="147"/>
      <c r="BC95" s="148"/>
      <c r="BD95" s="119"/>
      <c r="BE95" s="7"/>
      <c r="BF95" s="6"/>
      <c r="BG95" s="86"/>
    </row>
    <row r="96" spans="1:59" ht="12.75">
      <c r="A96" s="87"/>
      <c r="B96" s="11"/>
      <c r="C96" s="11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4"/>
      <c r="X96" s="120"/>
      <c r="Y96" s="117"/>
      <c r="Z96" s="56"/>
      <c r="AA96" s="54"/>
      <c r="AB96" s="120"/>
      <c r="AC96" s="117"/>
      <c r="AD96" s="56"/>
      <c r="AE96" s="54"/>
      <c r="AF96" s="120"/>
      <c r="AG96" s="117"/>
      <c r="AH96" s="55"/>
      <c r="AI96" s="54"/>
      <c r="AJ96" s="124"/>
      <c r="AK96" s="56"/>
      <c r="AL96" s="54"/>
      <c r="AM96" s="120"/>
      <c r="AN96" s="130"/>
      <c r="AO96" s="130"/>
      <c r="AP96" s="56"/>
      <c r="AQ96" s="54"/>
      <c r="AR96" s="120"/>
      <c r="AS96" s="117"/>
      <c r="AT96" s="56"/>
      <c r="AU96" s="163"/>
      <c r="AV96" s="116"/>
      <c r="AW96" s="130"/>
      <c r="AX96" s="164"/>
      <c r="AY96" s="120"/>
      <c r="AZ96" s="117"/>
      <c r="BA96" s="117"/>
      <c r="BB96" s="151"/>
      <c r="BC96" s="152"/>
      <c r="BD96" s="120"/>
      <c r="BE96" s="55"/>
      <c r="BF96" s="6"/>
      <c r="BG96" s="86"/>
    </row>
    <row r="97" spans="1:59" ht="13.5" thickBot="1">
      <c r="A97" s="87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31"/>
      <c r="AY97" s="131"/>
      <c r="AZ97" s="16"/>
      <c r="BA97" s="16"/>
      <c r="BB97" s="16"/>
      <c r="BC97" s="16"/>
      <c r="BD97" s="16"/>
      <c r="BE97" s="16"/>
      <c r="BF97" s="17"/>
      <c r="BG97" s="86"/>
    </row>
    <row r="98" spans="1:59" ht="14.25" thickBot="1" thickTop="1">
      <c r="A98" s="8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86"/>
    </row>
    <row r="99" spans="1:59" ht="16.5" thickTop="1">
      <c r="A99" s="87"/>
      <c r="B99" s="80"/>
      <c r="C99" s="58" t="s">
        <v>144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61"/>
      <c r="BG99" s="86"/>
    </row>
    <row r="100" spans="1:59" ht="12.75">
      <c r="A100" s="87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6"/>
      <c r="BG100" s="86"/>
    </row>
    <row r="101" spans="1:59" ht="12.75">
      <c r="A101" s="87"/>
      <c r="B101" s="11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6"/>
      <c r="BG101" s="86"/>
    </row>
    <row r="102" spans="1:59" ht="12.75">
      <c r="A102" s="87"/>
      <c r="B102" s="11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6"/>
      <c r="BG102" s="86"/>
    </row>
    <row r="103" spans="1:59" ht="12.75">
      <c r="A103" s="87"/>
      <c r="B103" s="11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6"/>
      <c r="BG103" s="86"/>
    </row>
    <row r="104" spans="1:59" ht="12.75">
      <c r="A104" s="87"/>
      <c r="B104" s="11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6"/>
      <c r="BG104" s="86"/>
    </row>
    <row r="105" spans="1:59" ht="12.75">
      <c r="A105" s="87"/>
      <c r="B105" s="11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6"/>
      <c r="BG105" s="86"/>
    </row>
    <row r="106" spans="1:59" ht="13.5" thickBot="1">
      <c r="A106" s="87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7"/>
      <c r="BG106" s="86"/>
    </row>
    <row r="107" spans="1:59" ht="14.25" thickBot="1" thickTop="1">
      <c r="A107" s="83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5"/>
    </row>
    <row r="108" ht="13.5" thickTop="1"/>
  </sheetData>
  <mergeCells count="5">
    <mergeCell ref="U32:AA32"/>
    <mergeCell ref="U33:AA33"/>
    <mergeCell ref="U34:AA34"/>
    <mergeCell ref="U30:AA30"/>
    <mergeCell ref="U31:AA31"/>
  </mergeCells>
  <printOptions/>
  <pageMargins left="0.25" right="0.25" top="0.25" bottom="0.25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Dark Conspiracy Character Sheet</dc:title>
  <dc:subject/>
  <dc:creator>Michael J. Marchi</dc:creator>
  <cp:keywords/>
  <dc:description>Dark Conspiracy is the ©1996 of the Tantalus company 
</dc:description>
  <cp:lastModifiedBy>DFlinn</cp:lastModifiedBy>
  <cp:lastPrinted>1998-12-31T16:48:29Z</cp:lastPrinted>
  <dcterms:created xsi:type="dcterms:W3CDTF">1997-08-04T17:31:37Z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